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475" tabRatio="599" activeTab="0"/>
  </bookViews>
  <sheets>
    <sheet name="Fomento" sheetId="1" r:id="rId1"/>
  </sheets>
  <definedNames>
    <definedName name="_xlnm.Print_Area" localSheetId="0">'Fomento'!$A$1:$Z$48</definedName>
    <definedName name="SumofValor_RS">'Fomento'!#REF!</definedName>
  </definedNames>
  <calcPr fullCalcOnLoad="1"/>
</workbook>
</file>

<file path=xl/sharedStrings.xml><?xml version="1.0" encoding="utf-8"?>
<sst xmlns="http://schemas.openxmlformats.org/spreadsheetml/2006/main" count="54" uniqueCount="50">
  <si>
    <t>Norte</t>
  </si>
  <si>
    <t>Nordeste</t>
  </si>
  <si>
    <t>Sudeste</t>
  </si>
  <si>
    <t>Sul</t>
  </si>
  <si>
    <t>Total</t>
  </si>
  <si>
    <t>SP</t>
  </si>
  <si>
    <t>RJ</t>
  </si>
  <si>
    <t>RS</t>
  </si>
  <si>
    <t>MG</t>
  </si>
  <si>
    <t>PE</t>
  </si>
  <si>
    <t>SC</t>
  </si>
  <si>
    <t>PR</t>
  </si>
  <si>
    <t>CE</t>
  </si>
  <si>
    <t>BA</t>
  </si>
  <si>
    <t>PB</t>
  </si>
  <si>
    <t>PA</t>
  </si>
  <si>
    <t>RN</t>
  </si>
  <si>
    <t>AM</t>
  </si>
  <si>
    <t>GO</t>
  </si>
  <si>
    <t>Subtotal</t>
  </si>
  <si>
    <t>Investimentos R$ mil correntes</t>
  </si>
  <si>
    <t>SE</t>
  </si>
  <si>
    <t>AC</t>
  </si>
  <si>
    <t>AP</t>
  </si>
  <si>
    <t>RO</t>
  </si>
  <si>
    <t>RR</t>
  </si>
  <si>
    <t>TO</t>
  </si>
  <si>
    <t>AL</t>
  </si>
  <si>
    <t>MA</t>
  </si>
  <si>
    <t>PI</t>
  </si>
  <si>
    <t>ES</t>
  </si>
  <si>
    <t>MT</t>
  </si>
  <si>
    <t>MS</t>
  </si>
  <si>
    <t>Região / UF
(1)</t>
  </si>
  <si>
    <t>Tabela 1.5.4</t>
  </si>
  <si>
    <t>-</t>
  </si>
  <si>
    <t>C. Oeste (3)</t>
  </si>
  <si>
    <t>DF (3)</t>
  </si>
  <si>
    <t>(3) Pode incluir parcela de investimentos relativos a algumas institituições multiestaduais ou multi-regionais, como Embrapa, por exemplo, cujos dados da unidade institucional não foram informados;</t>
  </si>
  <si>
    <t>(2) Os percentuais foram calculados desconsiderando os recursos com UF não informada.</t>
  </si>
  <si>
    <t>Não info</t>
  </si>
  <si>
    <t>Outros invest. (4)</t>
  </si>
  <si>
    <t xml:space="preserve">estão incluídos apenas até 2003 e, a partir de 2004, estão distribuídos entre as modalidades). </t>
  </si>
  <si>
    <t xml:space="preserve">(4) Recursos referentes às ações de gestão e a concessões institucionais por meio de convênios (recursos para PADCT, GEMINI, MILLENIUM, por exemplo, </t>
  </si>
  <si>
    <t>(1) UF da instituição de destino. A partir de 2001, nos casos de eventos a UF é a da origem.</t>
  </si>
  <si>
    <t>Notas: Inclui recursos dos fundos setoriais; Inclui as bolsas de curta duração.</t>
  </si>
  <si>
    <t xml:space="preserve">         Inclui os recursos repassados às FAPs, relativos ao Programa de Iniciação Científica Júnior.</t>
  </si>
  <si>
    <t>Percentual % (2)</t>
  </si>
  <si>
    <t>CNPq - Fomento à pesquisa: investimentos realizados segundo região e unidade da federação - 1996-2014</t>
  </si>
  <si>
    <t>Fonte: CNPq/AEI.               (1.5.4-UF_9614_$)</t>
  </si>
</sst>
</file>

<file path=xl/styles.xml><?xml version="1.0" encoding="utf-8"?>
<styleSheet xmlns="http://schemas.openxmlformats.org/spreadsheetml/2006/main">
  <numFmts count="54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\$#,##0\ ;\(\$#,##0\)"/>
    <numFmt numFmtId="185" formatCode="\$#,##0\ ;[Red]\(\$#,##0\)"/>
    <numFmt numFmtId="186" formatCode="\$#,##0.00\ ;\(\$#,##0.00\)"/>
    <numFmt numFmtId="187" formatCode="\$#,##0.00\ ;[Red]\(\$#,##0.00\)"/>
    <numFmt numFmtId="188" formatCode="m/d/yy"/>
    <numFmt numFmtId="189" formatCode="d\-mmm\-yy"/>
    <numFmt numFmtId="190" formatCode="d\-mmm"/>
    <numFmt numFmtId="191" formatCode="mmm\-yy"/>
    <numFmt numFmtId="192" formatCode="m/d/yy\ h:mm"/>
    <numFmt numFmtId="193" formatCode="m/d"/>
    <numFmt numFmtId="194" formatCode="0.0"/>
    <numFmt numFmtId="195" formatCode="#,##0.0"/>
    <numFmt numFmtId="196" formatCode="#,##0.000000"/>
    <numFmt numFmtId="197" formatCode="#,##0.00000_);\(#,##0.00000\)"/>
    <numFmt numFmtId="198" formatCode="#,##0.00000"/>
    <numFmt numFmtId="199" formatCode="#,##0.0000"/>
    <numFmt numFmtId="200" formatCode="_(* #,##0_);_(* \(#,##0\);_(* &quot;-&quot;??_);_(@_)"/>
    <numFmt numFmtId="201" formatCode="0.0000"/>
    <numFmt numFmtId="202" formatCode="0.000"/>
    <numFmt numFmtId="203" formatCode="0.00000"/>
    <numFmt numFmtId="204" formatCode="#,##0.000"/>
    <numFmt numFmtId="205" formatCode="&quot;Sim&quot;;&quot;Sim&quot;;&quot;Não&quot;"/>
    <numFmt numFmtId="206" formatCode="&quot;Verdadeiro&quot;;&quot;Verdadeiro&quot;;&quot;Falso&quot;"/>
    <numFmt numFmtId="207" formatCode="&quot;Ativar&quot;;&quot;Ativar&quot;;&quot;Desativar&quot;"/>
    <numFmt numFmtId="208" formatCode="0.000000"/>
    <numFmt numFmtId="209" formatCode="_-* #,##0_-;\-* #,##0_-;_-* &quot;-&quot;??_-;_-@_-"/>
  </numFmts>
  <fonts count="5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53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53" applyNumberFormat="1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53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0" xfId="53" applyNumberFormat="1" applyFont="1" applyAlignment="1">
      <alignment vertical="center"/>
    </xf>
    <xf numFmtId="3" fontId="3" fillId="0" borderId="0" xfId="53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53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vertical="top"/>
    </xf>
    <xf numFmtId="3" fontId="3" fillId="0" borderId="0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53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0" fillId="0" borderId="0" xfId="0" applyFont="1" applyFill="1" applyAlignment="1">
      <alignment horizontal="left" indent="1"/>
    </xf>
    <xf numFmtId="3" fontId="3" fillId="0" borderId="13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195" fontId="4" fillId="0" borderId="15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195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95" fontId="4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3" fontId="4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3" fontId="3" fillId="0" borderId="11" xfId="53" applyNumberFormat="1" applyFont="1" applyFill="1" applyBorder="1" applyAlignment="1">
      <alignment vertical="center"/>
    </xf>
    <xf numFmtId="3" fontId="3" fillId="0" borderId="22" xfId="0" applyNumberFormat="1" applyFont="1" applyBorder="1" applyAlignment="1">
      <alignment/>
    </xf>
    <xf numFmtId="3" fontId="3" fillId="0" borderId="13" xfId="53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indent="2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3" fontId="13" fillId="0" borderId="0" xfId="53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23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/>
    </xf>
    <xf numFmtId="3" fontId="4" fillId="0" borderId="25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 horizontal="left" vertical="center" indent="1"/>
    </xf>
    <xf numFmtId="3" fontId="0" fillId="0" borderId="0" xfId="0" applyNumberFormat="1" applyFill="1" applyAlignment="1">
      <alignment vertical="center"/>
    </xf>
    <xf numFmtId="3" fontId="4" fillId="0" borderId="2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4" fontId="3" fillId="0" borderId="25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28" xfId="53" applyNumberFormat="1" applyFont="1" applyBorder="1" applyAlignment="1">
      <alignment horizontal="center" vertical="center"/>
    </xf>
    <xf numFmtId="195" fontId="3" fillId="0" borderId="0" xfId="0" applyNumberFormat="1" applyFont="1" applyBorder="1" applyAlignment="1">
      <alignment vertical="center"/>
    </xf>
    <xf numFmtId="3" fontId="49" fillId="0" borderId="0" xfId="53" applyNumberFormat="1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95" fontId="4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0" fillId="0" borderId="30" xfId="0" applyBorder="1" applyAlignment="1">
      <alignment vertical="center"/>
    </xf>
    <xf numFmtId="0" fontId="5" fillId="0" borderId="3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4" fillId="0" borderId="36" xfId="0" applyFont="1" applyFill="1" applyBorder="1" applyAlignment="1">
      <alignment horizont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0</xdr:colOff>
      <xdr:row>38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023937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38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1023937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324802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324802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324802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3248025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7" name="Text Box 13"/>
        <xdr:cNvSpPr txBox="1">
          <a:spLocks noChangeArrowheads="1"/>
        </xdr:cNvSpPr>
      </xdr:nvSpPr>
      <xdr:spPr>
        <a:xfrm>
          <a:off x="3686175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8" name="Text Box 14"/>
        <xdr:cNvSpPr txBox="1">
          <a:spLocks noChangeArrowheads="1"/>
        </xdr:cNvSpPr>
      </xdr:nvSpPr>
      <xdr:spPr>
        <a:xfrm>
          <a:off x="4124325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" name="Text Box 15"/>
        <xdr:cNvSpPr txBox="1">
          <a:spLocks noChangeArrowheads="1"/>
        </xdr:cNvSpPr>
      </xdr:nvSpPr>
      <xdr:spPr>
        <a:xfrm>
          <a:off x="412432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0" name="Text Box 16"/>
        <xdr:cNvSpPr txBox="1">
          <a:spLocks noChangeArrowheads="1"/>
        </xdr:cNvSpPr>
      </xdr:nvSpPr>
      <xdr:spPr>
        <a:xfrm>
          <a:off x="412432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1" name="Text Box 17"/>
        <xdr:cNvSpPr txBox="1">
          <a:spLocks noChangeArrowheads="1"/>
        </xdr:cNvSpPr>
      </xdr:nvSpPr>
      <xdr:spPr>
        <a:xfrm>
          <a:off x="4124325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2" name="Text Box 18"/>
        <xdr:cNvSpPr txBox="1">
          <a:spLocks noChangeArrowheads="1"/>
        </xdr:cNvSpPr>
      </xdr:nvSpPr>
      <xdr:spPr>
        <a:xfrm>
          <a:off x="4124325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3" name="Text Box 19"/>
        <xdr:cNvSpPr txBox="1">
          <a:spLocks noChangeArrowheads="1"/>
        </xdr:cNvSpPr>
      </xdr:nvSpPr>
      <xdr:spPr>
        <a:xfrm>
          <a:off x="412432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4" name="Text Box 20"/>
        <xdr:cNvSpPr txBox="1">
          <a:spLocks noChangeArrowheads="1"/>
        </xdr:cNvSpPr>
      </xdr:nvSpPr>
      <xdr:spPr>
        <a:xfrm>
          <a:off x="412432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38</xdr:row>
      <xdr:rowOff>0</xdr:rowOff>
    </xdr:from>
    <xdr:ext cx="76200" cy="200025"/>
    <xdr:sp>
      <xdr:nvSpPr>
        <xdr:cNvPr id="15" name="Text Box 21"/>
        <xdr:cNvSpPr txBox="1">
          <a:spLocks noChangeArrowheads="1"/>
        </xdr:cNvSpPr>
      </xdr:nvSpPr>
      <xdr:spPr>
        <a:xfrm>
          <a:off x="1056322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38</xdr:row>
      <xdr:rowOff>0</xdr:rowOff>
    </xdr:from>
    <xdr:ext cx="76200" cy="200025"/>
    <xdr:sp>
      <xdr:nvSpPr>
        <xdr:cNvPr id="16" name="Text Box 22"/>
        <xdr:cNvSpPr txBox="1">
          <a:spLocks noChangeArrowheads="1"/>
        </xdr:cNvSpPr>
      </xdr:nvSpPr>
      <xdr:spPr>
        <a:xfrm>
          <a:off x="1056322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7" name="Text Box 23"/>
        <xdr:cNvSpPr txBox="1">
          <a:spLocks noChangeArrowheads="1"/>
        </xdr:cNvSpPr>
      </xdr:nvSpPr>
      <xdr:spPr>
        <a:xfrm>
          <a:off x="4562475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8" name="Text Box 24"/>
        <xdr:cNvSpPr txBox="1">
          <a:spLocks noChangeArrowheads="1"/>
        </xdr:cNvSpPr>
      </xdr:nvSpPr>
      <xdr:spPr>
        <a:xfrm>
          <a:off x="4562475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9" name="Text Box 25"/>
        <xdr:cNvSpPr txBox="1">
          <a:spLocks noChangeArrowheads="1"/>
        </xdr:cNvSpPr>
      </xdr:nvSpPr>
      <xdr:spPr>
        <a:xfrm>
          <a:off x="4562475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20" name="Text Box 26"/>
        <xdr:cNvSpPr txBox="1">
          <a:spLocks noChangeArrowheads="1"/>
        </xdr:cNvSpPr>
      </xdr:nvSpPr>
      <xdr:spPr>
        <a:xfrm>
          <a:off x="456247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38</xdr:row>
      <xdr:rowOff>0</xdr:rowOff>
    </xdr:from>
    <xdr:ext cx="76200" cy="200025"/>
    <xdr:sp>
      <xdr:nvSpPr>
        <xdr:cNvPr id="21" name="Text Box 28"/>
        <xdr:cNvSpPr txBox="1">
          <a:spLocks noChangeArrowheads="1"/>
        </xdr:cNvSpPr>
      </xdr:nvSpPr>
      <xdr:spPr>
        <a:xfrm>
          <a:off x="1056322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38</xdr:row>
      <xdr:rowOff>0</xdr:rowOff>
    </xdr:from>
    <xdr:ext cx="76200" cy="200025"/>
    <xdr:sp>
      <xdr:nvSpPr>
        <xdr:cNvPr id="22" name="Text Box 29"/>
        <xdr:cNvSpPr txBox="1">
          <a:spLocks noChangeArrowheads="1"/>
        </xdr:cNvSpPr>
      </xdr:nvSpPr>
      <xdr:spPr>
        <a:xfrm>
          <a:off x="1056322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23" name="Text Box 30"/>
        <xdr:cNvSpPr txBox="1">
          <a:spLocks noChangeArrowheads="1"/>
        </xdr:cNvSpPr>
      </xdr:nvSpPr>
      <xdr:spPr>
        <a:xfrm>
          <a:off x="500062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4" name="Text Box 31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25" name="Text Box 32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26" name="Text Box 33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27" name="Text Box 34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8" name="Text Box 35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9" name="Text Box 36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30" name="Text Box 37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31" name="Text Box 38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32" name="Text Box 39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33" name="Text Box 40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34" name="Text Box 41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35" name="Text Box 42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36" name="Text Box 43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37" name="Text Box 44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38" name="Text Box 45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39" name="Text Box 46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40" name="Text Box 47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41" name="Text Box 48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42" name="Text Box 49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43" name="Text Box 50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44" name="Text Box 51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45" name="Text Box 52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46" name="Text Box 53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47" name="Text Box 54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48" name="Text Box 55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9" name="Text Box 56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50" name="Text Box 57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51" name="Text Box 58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52" name="Text Box 59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53" name="Text Box 60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54" name="Text Box 61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55" name="Text Box 62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56" name="Text Box 63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57" name="Text Box 64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58" name="Text Box 65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59" name="Text Box 66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0" name="Text Box 67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1" name="Text Box 68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2" name="Text Box 69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3" name="Text Box 70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4" name="Text Box 71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5" name="Text Box 72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6" name="Text Box 73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7" name="Text Box 74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8" name="Text Box 75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69" name="Text Box 76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70" name="Text Box 77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71" name="Text Box 78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72" name="Text Box 79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73" name="Text Box 80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74" name="Text Box 81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75" name="Text Box 82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76" name="Text Box 83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77" name="Text Box 84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78" name="Text Box 85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79" name="Text Box 86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80" name="Text Box 87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81" name="Text Box 88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82" name="Text Box 89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83" name="Text Box 90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84" name="Text Box 91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85" name="Text Box 92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86" name="Text Box 93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87" name="Text Box 94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88" name="Text Box 95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89" name="Text Box 96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90" name="Text Box 97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91" name="Text Box 98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92" name="Text Box 99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93" name="Text Box 100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94" name="Text Box 101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95" name="Text Box 102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96" name="Text Box 103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97" name="Text Box 104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98" name="Text Box 105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99" name="Text Box 106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100" name="Text Box 107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101" name="Text Box 108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102" name="Text Box 109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103" name="Text Box 110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104" name="Text Box 111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76200" cy="200025"/>
    <xdr:sp>
      <xdr:nvSpPr>
        <xdr:cNvPr id="105" name="Text Box 112"/>
        <xdr:cNvSpPr txBox="1">
          <a:spLocks noChangeArrowheads="1"/>
        </xdr:cNvSpPr>
      </xdr:nvSpPr>
      <xdr:spPr>
        <a:xfrm>
          <a:off x="28098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06" name="Text Box 113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07" name="Text Box 114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08" name="Text Box 115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09" name="Text Box 116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10" name="Text Box 117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11" name="Text Box 118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112" name="Text Box 119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113" name="Text Box 120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114" name="Text Box 121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15" name="Text Box 122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116" name="Text Box 123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17" name="Text Box 124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18" name="Text Box 125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119" name="Text Box 126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120" name="Text Box 127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121" name="Text Box 128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22" name="Text Box 129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23" name="Text Box 130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24" name="Text Box 131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25" name="Text Box 132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26" name="Text Box 133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27" name="Text Box 134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28" name="Text Box 135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29" name="Text Box 136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0" name="Text Box 137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1" name="Text Box 138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2" name="Text Box 139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3" name="Text Box 140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4" name="Text Box 141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5" name="Text Box 142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6" name="Text Box 143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7" name="Text Box 144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8" name="Text Box 145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39" name="Text Box 146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0" name="Text Box 147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1" name="Text Box 148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2" name="Text Box 149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3" name="Text Box 150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4" name="Text Box 151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5" name="Text Box 152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6" name="Text Box 153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7" name="Text Box 154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8" name="Text Box 155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49" name="Text Box 156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0" name="Text Box 157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1" name="Text Box 158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2" name="Text Box 159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3" name="Text Box 160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4" name="Text Box 161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5" name="Text Box 162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6" name="Text Box 163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7" name="Text Box 164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8" name="Text Box 165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59" name="Text Box 166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60" name="Text Box 167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61" name="Text Box 168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62" name="Text Box 169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163" name="Text Box 170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64" name="Text Box 171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65" name="Text Box 172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66" name="Text Box 173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67" name="Text Box 174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68" name="Text Box 175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69" name="Text Box 176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0" name="Text Box 177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1" name="Text Box 178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2" name="Text Box 179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3" name="Text Box 180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4" name="Text Box 181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5" name="Text Box 182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6" name="Text Box 183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7" name="Text Box 184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8" name="Text Box 185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79" name="Text Box 186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0" name="Text Box 187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1" name="Text Box 188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2" name="Text Box 189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3" name="Text Box 190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4" name="Text Box 191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5" name="Text Box 192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6" name="Text Box 193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7" name="Text Box 194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8" name="Text Box 195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89" name="Text Box 196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0" name="Text Box 197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1" name="Text Box 198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2" name="Text Box 199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3" name="Text Box 200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4" name="Text Box 201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5" name="Text Box 202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6" name="Text Box 203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7" name="Text Box 204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8" name="Text Box 205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199" name="Text Box 206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200" name="Text Box 207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201" name="Text Box 208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202" name="Text Box 209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203" name="Text Box 210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204" name="Text Box 211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205" name="Text Box 212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06" name="Text Box 213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07" name="Text Box 214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08" name="Text Box 215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09" name="Text Box 216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0" name="Text Box 217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1" name="Text Box 218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2" name="Text Box 219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3" name="Text Box 220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4" name="Text Box 221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5" name="Text Box 222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6" name="Text Box 223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7" name="Text Box 224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8" name="Text Box 225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19" name="Text Box 226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0" name="Text Box 227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1" name="Text Box 228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2" name="Text Box 229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3" name="Text Box 230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4" name="Text Box 231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5" name="Text Box 232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6" name="Text Box 233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7" name="Text Box 234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8" name="Text Box 235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29" name="Text Box 236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0" name="Text Box 237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1" name="Text Box 238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2" name="Text Box 239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3" name="Text Box 240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4" name="Text Box 241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5" name="Text Box 242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6" name="Text Box 243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7" name="Text Box 244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8" name="Text Box 245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39" name="Text Box 246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40" name="Text Box 247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41" name="Text Box 248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42" name="Text Box 249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43" name="Text Box 250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44" name="Text Box 251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45" name="Text Box 252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46" name="Text Box 253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247" name="Text Box 254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48" name="Text Box 255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49" name="Text Box 256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0" name="Text Box 257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1" name="Text Box 258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2" name="Text Box 259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3" name="Text Box 260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4" name="Text Box 261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5" name="Text Box 262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6" name="Text Box 263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7" name="Text Box 264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8" name="Text Box 265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59" name="Text Box 266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0" name="Text Box 267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1" name="Text Box 268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2" name="Text Box 269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3" name="Text Box 270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4" name="Text Box 271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5" name="Text Box 272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6" name="Text Box 273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7" name="Text Box 274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8" name="Text Box 275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69" name="Text Box 276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0" name="Text Box 277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1" name="Text Box 278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2" name="Text Box 279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3" name="Text Box 280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4" name="Text Box 281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5" name="Text Box 282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6" name="Text Box 283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7" name="Text Box 284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8" name="Text Box 285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79" name="Text Box 286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80" name="Text Box 287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81" name="Text Box 288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82" name="Text Box 289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83" name="Text Box 290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84" name="Text Box 291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85" name="Text Box 292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86" name="Text Box 293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87" name="Text Box 294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288" name="Text Box 295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89" name="Text Box 296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0" name="Text Box 297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1" name="Text Box 298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2" name="Text Box 299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3" name="Text Box 300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4" name="Text Box 301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5" name="Text Box 302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6" name="Text Box 303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7" name="Text Box 304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8" name="Text Box 305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299" name="Text Box 306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0" name="Text Box 307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1" name="Text Box 308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2" name="Text Box 309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3" name="Text Box 310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4" name="Text Box 311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5" name="Text Box 312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6" name="Text Box 313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7" name="Text Box 314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8" name="Text Box 315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09" name="Text Box 316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0" name="Text Box 317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1" name="Text Box 318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2" name="Text Box 319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3" name="Text Box 320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4" name="Text Box 321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5" name="Text Box 322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6" name="Text Box 323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7" name="Text Box 324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8" name="Text Box 325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19" name="Text Box 326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0" name="Text Box 327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1" name="Text Box 328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2" name="Text Box 329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3" name="Text Box 330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4" name="Text Box 331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5" name="Text Box 332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6" name="Text Box 333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7" name="Text Box 334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8" name="Text Box 335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329" name="Text Box 336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0" name="Text Box 337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1" name="Text Box 338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2" name="Text Box 339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3" name="Text Box 340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4" name="Text Box 341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5" name="Text Box 342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6" name="Text Box 343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7" name="Text Box 344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8" name="Text Box 345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39" name="Text Box 346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0" name="Text Box 347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1" name="Text Box 348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2" name="Text Box 349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3" name="Text Box 350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4" name="Text Box 351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5" name="Text Box 352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6" name="Text Box 353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7" name="Text Box 354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8" name="Text Box 355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49" name="Text Box 356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0" name="Text Box 357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1" name="Text Box 358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2" name="Text Box 359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3" name="Text Box 360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4" name="Text Box 361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5" name="Text Box 362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6" name="Text Box 363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7" name="Text Box 364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8" name="Text Box 365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59" name="Text Box 366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0" name="Text Box 367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1" name="Text Box 368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2" name="Text Box 369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3" name="Text Box 370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4" name="Text Box 371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5" name="Text Box 372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6" name="Text Box 373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7" name="Text Box 374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8" name="Text Box 375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69" name="Text Box 376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70" name="Text Box 377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76200" cy="200025"/>
    <xdr:sp>
      <xdr:nvSpPr>
        <xdr:cNvPr id="371" name="Text Box 378"/>
        <xdr:cNvSpPr txBox="1">
          <a:spLocks noChangeArrowheads="1"/>
        </xdr:cNvSpPr>
      </xdr:nvSpPr>
      <xdr:spPr>
        <a:xfrm>
          <a:off x="32480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72" name="Text Box 379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73" name="Text Box 380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74" name="Text Box 381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75" name="Text Box 382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76" name="Text Box 383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77" name="Text Box 384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78" name="Text Box 385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79" name="Text Box 386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0" name="Text Box 387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1" name="Text Box 388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2" name="Text Box 389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3" name="Text Box 390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4" name="Text Box 391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5" name="Text Box 392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6" name="Text Box 393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7" name="Text Box 394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8" name="Text Box 395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89" name="Text Box 396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0" name="Text Box 397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1" name="Text Box 398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2" name="Text Box 399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3" name="Text Box 400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4" name="Text Box 401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5" name="Text Box 402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6" name="Text Box 403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7" name="Text Box 404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8" name="Text Box 405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399" name="Text Box 406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0" name="Text Box 407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1" name="Text Box 408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2" name="Text Box 409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3" name="Text Box 410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4" name="Text Box 411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5" name="Text Box 412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6" name="Text Box 413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7" name="Text Box 414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8" name="Text Box 415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09" name="Text Box 416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10" name="Text Box 417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11" name="Text Box 418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12" name="Text Box 419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76200" cy="200025"/>
    <xdr:sp>
      <xdr:nvSpPr>
        <xdr:cNvPr id="413" name="Text Box 420"/>
        <xdr:cNvSpPr txBox="1">
          <a:spLocks noChangeArrowheads="1"/>
        </xdr:cNvSpPr>
      </xdr:nvSpPr>
      <xdr:spPr>
        <a:xfrm>
          <a:off x="36861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14" name="Text Box 421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15" name="Text Box 422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16" name="Text Box 423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17" name="Text Box 424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18" name="Text Box 425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19" name="Text Box 426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0" name="Text Box 427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1" name="Text Box 428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2" name="Text Box 429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3" name="Text Box 430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4" name="Text Box 431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5" name="Text Box 432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6" name="Text Box 433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7" name="Text Box 434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8" name="Text Box 435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29" name="Text Box 436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0" name="Text Box 437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1" name="Text Box 438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2" name="Text Box 439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3" name="Text Box 440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4" name="Text Box 441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5" name="Text Box 442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6" name="Text Box 443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7" name="Text Box 444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8" name="Text Box 445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39" name="Text Box 446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0" name="Text Box 447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1" name="Text Box 448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2" name="Text Box 449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3" name="Text Box 450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4" name="Text Box 451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5" name="Text Box 452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6" name="Text Box 453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7" name="Text Box 454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8" name="Text Box 455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49" name="Text Box 456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50" name="Text Box 457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51" name="Text Box 458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52" name="Text Box 459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53" name="Text Box 460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54" name="Text Box 461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00025"/>
    <xdr:sp>
      <xdr:nvSpPr>
        <xdr:cNvPr id="455" name="Text Box 462"/>
        <xdr:cNvSpPr txBox="1">
          <a:spLocks noChangeArrowheads="1"/>
        </xdr:cNvSpPr>
      </xdr:nvSpPr>
      <xdr:spPr>
        <a:xfrm>
          <a:off x="41243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56" name="Text Box 463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57" name="Text Box 464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58" name="Text Box 465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59" name="Text Box 466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0" name="Text Box 467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1" name="Text Box 468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2" name="Text Box 469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3" name="Text Box 470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4" name="Text Box 471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5" name="Text Box 472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6" name="Text Box 473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7" name="Text Box 474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8" name="Text Box 475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69" name="Text Box 476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0" name="Text Box 477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1" name="Text Box 478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2" name="Text Box 479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3" name="Text Box 480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4" name="Text Box 481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5" name="Text Box 482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6" name="Text Box 483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7" name="Text Box 484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8" name="Text Box 485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79" name="Text Box 486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0" name="Text Box 487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1" name="Text Box 488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2" name="Text Box 489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3" name="Text Box 490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4" name="Text Box 491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5" name="Text Box 492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6" name="Text Box 493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7" name="Text Box 494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8" name="Text Box 495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89" name="Text Box 496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90" name="Text Box 497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91" name="Text Box 498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92" name="Text Box 499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93" name="Text Box 500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94" name="Text Box 501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95" name="Text Box 502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96" name="Text Box 503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6200" cy="200025"/>
    <xdr:sp>
      <xdr:nvSpPr>
        <xdr:cNvPr id="497" name="Text Box 504"/>
        <xdr:cNvSpPr txBox="1">
          <a:spLocks noChangeArrowheads="1"/>
        </xdr:cNvSpPr>
      </xdr:nvSpPr>
      <xdr:spPr>
        <a:xfrm>
          <a:off x="456247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498" name="Text Box 505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499" name="Text Box 506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0" name="Text Box 507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1" name="Text Box 508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2" name="Text Box 509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3" name="Text Box 510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4" name="Text Box 511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5" name="Text Box 512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6" name="Text Box 513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7" name="Text Box 514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8" name="Text Box 515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09" name="Text Box 516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0" name="Text Box 517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1" name="Text Box 518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2" name="Text Box 519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3" name="Text Box 520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4" name="Text Box 521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5" name="Text Box 522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6" name="Text Box 523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7" name="Text Box 524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8" name="Text Box 525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19" name="Text Box 526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0" name="Text Box 527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1" name="Text Box 528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2" name="Text Box 529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3" name="Text Box 530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4" name="Text Box 531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5" name="Text Box 532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6" name="Text Box 533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7" name="Text Box 534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8" name="Text Box 535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29" name="Text Box 536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0" name="Text Box 537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1" name="Text Box 538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2" name="Text Box 539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3" name="Text Box 540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4" name="Text Box 541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5" name="Text Box 542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6" name="Text Box 543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7" name="Text Box 544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8" name="Text Box 545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76200" cy="200025"/>
    <xdr:sp>
      <xdr:nvSpPr>
        <xdr:cNvPr id="539" name="Text Box 546"/>
        <xdr:cNvSpPr txBox="1">
          <a:spLocks noChangeArrowheads="1"/>
        </xdr:cNvSpPr>
      </xdr:nvSpPr>
      <xdr:spPr>
        <a:xfrm>
          <a:off x="50006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540" name="Text Box 547"/>
        <xdr:cNvSpPr txBox="1">
          <a:spLocks noChangeArrowheads="1"/>
        </xdr:cNvSpPr>
      </xdr:nvSpPr>
      <xdr:spPr>
        <a:xfrm>
          <a:off x="1088707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541" name="Text Box 548"/>
        <xdr:cNvSpPr txBox="1">
          <a:spLocks noChangeArrowheads="1"/>
        </xdr:cNvSpPr>
      </xdr:nvSpPr>
      <xdr:spPr>
        <a:xfrm>
          <a:off x="1088707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542" name="Text Box 549"/>
        <xdr:cNvSpPr txBox="1">
          <a:spLocks noChangeArrowheads="1"/>
        </xdr:cNvSpPr>
      </xdr:nvSpPr>
      <xdr:spPr>
        <a:xfrm>
          <a:off x="1088707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543" name="Text Box 550"/>
        <xdr:cNvSpPr txBox="1">
          <a:spLocks noChangeArrowheads="1"/>
        </xdr:cNvSpPr>
      </xdr:nvSpPr>
      <xdr:spPr>
        <a:xfrm>
          <a:off x="1088707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544" name="Text Box 551"/>
        <xdr:cNvSpPr txBox="1">
          <a:spLocks noChangeArrowheads="1"/>
        </xdr:cNvSpPr>
      </xdr:nvSpPr>
      <xdr:spPr>
        <a:xfrm>
          <a:off x="1088707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545" name="Text Box 552"/>
        <xdr:cNvSpPr txBox="1">
          <a:spLocks noChangeArrowheads="1"/>
        </xdr:cNvSpPr>
      </xdr:nvSpPr>
      <xdr:spPr>
        <a:xfrm>
          <a:off x="1088707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546" name="Text Box 553"/>
        <xdr:cNvSpPr txBox="1">
          <a:spLocks noChangeArrowheads="1"/>
        </xdr:cNvSpPr>
      </xdr:nvSpPr>
      <xdr:spPr>
        <a:xfrm>
          <a:off x="1088707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547" name="Text Box 554"/>
        <xdr:cNvSpPr txBox="1">
          <a:spLocks noChangeArrowheads="1"/>
        </xdr:cNvSpPr>
      </xdr:nvSpPr>
      <xdr:spPr>
        <a:xfrm>
          <a:off x="10887075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showZeros="0" tabSelected="1" zoomScalePageLayoutView="0" workbookViewId="0" topLeftCell="A1">
      <selection activeCell="B1" sqref="B1"/>
    </sheetView>
  </sheetViews>
  <sheetFormatPr defaultColWidth="10.28125" defaultRowHeight="12.75"/>
  <cols>
    <col min="1" max="1" width="1.57421875" style="5" customWidth="1"/>
    <col min="2" max="2" width="11.140625" style="5" customWidth="1"/>
    <col min="3" max="5" width="5.7109375" style="5" bestFit="1" customWidth="1"/>
    <col min="6" max="6" width="5.7109375" style="5" customWidth="1"/>
    <col min="7" max="7" width="6.57421875" style="6" bestFit="1" customWidth="1"/>
    <col min="8" max="10" width="6.57421875" style="5" bestFit="1" customWidth="1"/>
    <col min="11" max="20" width="6.57421875" style="21" bestFit="1" customWidth="1"/>
    <col min="21" max="21" width="6.57421875" style="21" customWidth="1"/>
    <col min="22" max="25" width="4.8515625" style="5" bestFit="1" customWidth="1"/>
    <col min="26" max="26" width="4.8515625" style="7" bestFit="1" customWidth="1"/>
    <col min="27" max="27" width="4.8515625" style="5" customWidth="1"/>
    <col min="28" max="16384" width="10.28125" style="5" customWidth="1"/>
  </cols>
  <sheetData>
    <row r="1" spans="1:31" ht="12" customHeight="1">
      <c r="A1" s="3" t="s">
        <v>34</v>
      </c>
      <c r="B1" s="4"/>
      <c r="F1" s="70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102"/>
      <c r="U1" s="102"/>
      <c r="V1" s="68"/>
      <c r="Y1" s="7"/>
      <c r="AA1" s="131"/>
      <c r="AB1" s="131"/>
      <c r="AC1" s="131"/>
      <c r="AD1" s="131"/>
      <c r="AE1" s="131"/>
    </row>
    <row r="2" spans="1:31" ht="12.75" customHeight="1" thickBot="1">
      <c r="A2" s="29" t="s">
        <v>48</v>
      </c>
      <c r="V2" s="113"/>
      <c r="W2" s="113"/>
      <c r="X2" s="113"/>
      <c r="Y2" s="114"/>
      <c r="Z2" s="113"/>
      <c r="AA2" s="116"/>
      <c r="AB2" s="115"/>
      <c r="AC2" s="115"/>
      <c r="AD2" s="115"/>
      <c r="AE2" s="115"/>
    </row>
    <row r="3" spans="1:27" ht="12.75" customHeight="1">
      <c r="A3" s="124" t="s">
        <v>33</v>
      </c>
      <c r="B3" s="130"/>
      <c r="C3" s="127" t="s">
        <v>20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9"/>
      <c r="V3" s="126" t="s">
        <v>47</v>
      </c>
      <c r="W3" s="126"/>
      <c r="X3" s="126"/>
      <c r="Y3" s="126"/>
      <c r="Z3" s="126"/>
      <c r="AA3" s="103"/>
    </row>
    <row r="4" spans="1:27" ht="10.5" customHeight="1">
      <c r="A4" s="125"/>
      <c r="B4" s="125"/>
      <c r="C4" s="55">
        <v>1996</v>
      </c>
      <c r="D4" s="32">
        <v>1997</v>
      </c>
      <c r="E4" s="32">
        <v>1998</v>
      </c>
      <c r="F4" s="1">
        <v>1999</v>
      </c>
      <c r="G4" s="2">
        <v>2000</v>
      </c>
      <c r="H4" s="2">
        <v>2001</v>
      </c>
      <c r="I4" s="2">
        <v>2002</v>
      </c>
      <c r="J4" s="33">
        <v>2003</v>
      </c>
      <c r="K4" s="33">
        <v>2004</v>
      </c>
      <c r="L4" s="33">
        <v>2005</v>
      </c>
      <c r="M4" s="33">
        <v>2006</v>
      </c>
      <c r="N4" s="33">
        <v>2007</v>
      </c>
      <c r="O4" s="33">
        <v>2008</v>
      </c>
      <c r="P4" s="33">
        <v>2009</v>
      </c>
      <c r="Q4" s="33">
        <v>2010</v>
      </c>
      <c r="R4" s="33">
        <v>2011</v>
      </c>
      <c r="S4" s="33">
        <v>2012</v>
      </c>
      <c r="T4" s="33">
        <v>2014</v>
      </c>
      <c r="U4" s="99">
        <v>2014</v>
      </c>
      <c r="V4" s="117">
        <v>1998</v>
      </c>
      <c r="W4" s="111">
        <v>2002</v>
      </c>
      <c r="X4" s="111">
        <v>2006</v>
      </c>
      <c r="Y4" s="111">
        <v>2010</v>
      </c>
      <c r="Z4" s="112">
        <v>2014</v>
      </c>
      <c r="AA4" s="104"/>
    </row>
    <row r="5" spans="1:28" ht="12.75">
      <c r="A5" s="40" t="s">
        <v>0</v>
      </c>
      <c r="B5" s="40"/>
      <c r="C5" s="57">
        <f>SUM(C6:C12)</f>
        <v>2186.2</v>
      </c>
      <c r="D5" s="60">
        <f>SUM(D6:D12)</f>
        <v>1909</v>
      </c>
      <c r="E5" s="61">
        <f>SUM(E6:E12)</f>
        <v>1090.3</v>
      </c>
      <c r="F5" s="41">
        <f>SUM(F6:F12)</f>
        <v>3462</v>
      </c>
      <c r="G5" s="41">
        <f aca="true" t="shared" si="0" ref="G5:U5">SUM(G6:G12)</f>
        <v>1582.53688</v>
      </c>
      <c r="H5" s="41">
        <f t="shared" si="0"/>
        <v>6986.009</v>
      </c>
      <c r="I5" s="41">
        <f t="shared" si="0"/>
        <v>4685.434</v>
      </c>
      <c r="J5" s="41">
        <f t="shared" si="0"/>
        <v>6521.092999999999</v>
      </c>
      <c r="K5" s="41">
        <f t="shared" si="0"/>
        <v>15189.634999999998</v>
      </c>
      <c r="L5" s="41">
        <f t="shared" si="0"/>
        <v>11633.771999999999</v>
      </c>
      <c r="M5" s="41">
        <f t="shared" si="0"/>
        <v>22099.513</v>
      </c>
      <c r="N5" s="41">
        <f t="shared" si="0"/>
        <v>34354.676</v>
      </c>
      <c r="O5" s="41">
        <f t="shared" si="0"/>
        <v>35689.245</v>
      </c>
      <c r="P5" s="61">
        <f>SUM(P6:P12)</f>
        <v>26120.099000000002</v>
      </c>
      <c r="Q5" s="61">
        <f t="shared" si="0"/>
        <v>36776.899000000005</v>
      </c>
      <c r="R5" s="61">
        <f t="shared" si="0"/>
        <v>23553.795</v>
      </c>
      <c r="S5" s="61">
        <f t="shared" si="0"/>
        <v>25759.171619999997</v>
      </c>
      <c r="T5" s="61">
        <f t="shared" si="0"/>
        <v>22160.30813</v>
      </c>
      <c r="U5" s="92">
        <f t="shared" si="0"/>
        <v>29655.03992</v>
      </c>
      <c r="V5" s="42">
        <f>+E5*100/(E$38-E$37)</f>
        <v>3.6122384746633096</v>
      </c>
      <c r="W5" s="42">
        <f aca="true" t="shared" si="1" ref="W5:W36">+I5*100/(I$38-I$37)</f>
        <v>4.329498602995131</v>
      </c>
      <c r="X5" s="42">
        <f aca="true" t="shared" si="2" ref="X5:X36">+M5*100/(M$38-M$37)</f>
        <v>9.754241673601342</v>
      </c>
      <c r="Y5" s="42">
        <f aca="true" t="shared" si="3" ref="Y5:Y36">+Q5*100/(Q$38-Q$37)</f>
        <v>6.270126824382907</v>
      </c>
      <c r="Z5" s="42">
        <f aca="true" t="shared" si="4" ref="Z5:Z36">+U5*100/(U$38-U$37)</f>
        <v>4.7187693092067615</v>
      </c>
      <c r="AA5" s="105"/>
      <c r="AB5" s="11"/>
    </row>
    <row r="6" spans="1:28" ht="11.25" customHeight="1">
      <c r="A6" s="89"/>
      <c r="B6" s="43" t="s">
        <v>22</v>
      </c>
      <c r="C6" s="58">
        <v>14.3</v>
      </c>
      <c r="D6" s="43">
        <v>54.1</v>
      </c>
      <c r="E6" s="43">
        <v>34</v>
      </c>
      <c r="F6" s="43">
        <v>180.1</v>
      </c>
      <c r="G6" s="62">
        <v>26.679</v>
      </c>
      <c r="H6" s="50">
        <v>152.169</v>
      </c>
      <c r="I6" s="50">
        <v>181.161</v>
      </c>
      <c r="J6" s="50">
        <v>309.472</v>
      </c>
      <c r="K6" s="50">
        <v>470.953</v>
      </c>
      <c r="L6" s="50">
        <v>436.942</v>
      </c>
      <c r="M6" s="50">
        <v>614.874</v>
      </c>
      <c r="N6" s="50">
        <v>1696.571</v>
      </c>
      <c r="O6" s="50">
        <v>849.304</v>
      </c>
      <c r="P6" s="50">
        <v>418.466</v>
      </c>
      <c r="Q6" s="50">
        <v>701.591</v>
      </c>
      <c r="R6" s="50">
        <v>516.449</v>
      </c>
      <c r="S6" s="50">
        <v>491.79842</v>
      </c>
      <c r="T6" s="50">
        <v>879.37112</v>
      </c>
      <c r="U6" s="52">
        <v>932.36305</v>
      </c>
      <c r="V6" s="44">
        <f>+E6*100/(E$38-E$37)</f>
        <v>0.11264432554210081</v>
      </c>
      <c r="W6" s="44">
        <f t="shared" si="1"/>
        <v>0.16739885705725466</v>
      </c>
      <c r="X6" s="44">
        <f t="shared" si="2"/>
        <v>0.27139193496318004</v>
      </c>
      <c r="Y6" s="44">
        <f t="shared" si="3"/>
        <v>0.11961488511703033</v>
      </c>
      <c r="Z6" s="44">
        <f t="shared" si="4"/>
        <v>0.14835947472157068</v>
      </c>
      <c r="AA6" s="100"/>
      <c r="AB6" s="11"/>
    </row>
    <row r="7" spans="1:28" ht="11.25" customHeight="1">
      <c r="A7" s="89"/>
      <c r="B7" s="43" t="s">
        <v>17</v>
      </c>
      <c r="C7" s="58">
        <v>475</v>
      </c>
      <c r="D7" s="43">
        <v>701.2</v>
      </c>
      <c r="E7" s="43">
        <v>441.9</v>
      </c>
      <c r="F7" s="43">
        <v>1285.4</v>
      </c>
      <c r="G7" s="62">
        <v>570.85159</v>
      </c>
      <c r="H7" s="50">
        <v>3086.139</v>
      </c>
      <c r="I7" s="50">
        <v>1458.079</v>
      </c>
      <c r="J7" s="50">
        <v>2916.59</v>
      </c>
      <c r="K7" s="50">
        <v>5234.782</v>
      </c>
      <c r="L7" s="50">
        <v>4145.552</v>
      </c>
      <c r="M7" s="50">
        <v>10379.448</v>
      </c>
      <c r="N7" s="50">
        <v>12021.555</v>
      </c>
      <c r="O7" s="50">
        <v>19419.454</v>
      </c>
      <c r="P7" s="50">
        <v>9295.659</v>
      </c>
      <c r="Q7" s="50">
        <v>15808.209</v>
      </c>
      <c r="R7" s="50">
        <v>11697.525</v>
      </c>
      <c r="S7" s="50">
        <v>9054.80194</v>
      </c>
      <c r="T7" s="50">
        <v>8204.51263</v>
      </c>
      <c r="U7" s="52">
        <v>9470.06463</v>
      </c>
      <c r="V7" s="44">
        <f aca="true" t="shared" si="5" ref="V7:V12">+E7*100/(E$38-E$37)</f>
        <v>1.464044925207481</v>
      </c>
      <c r="W7" s="44">
        <f t="shared" si="1"/>
        <v>1.3473140361291052</v>
      </c>
      <c r="X7" s="44">
        <f t="shared" si="2"/>
        <v>4.5812613260110355</v>
      </c>
      <c r="Y7" s="44">
        <f t="shared" si="3"/>
        <v>2.6951558720693467</v>
      </c>
      <c r="Z7" s="44">
        <f t="shared" si="4"/>
        <v>1.5068956390819281</v>
      </c>
      <c r="AA7" s="100"/>
      <c r="AB7" s="11"/>
    </row>
    <row r="8" spans="1:28" ht="11.25" customHeight="1">
      <c r="A8" s="89"/>
      <c r="B8" s="43" t="s">
        <v>23</v>
      </c>
      <c r="C8" s="58"/>
      <c r="D8" s="43">
        <v>0</v>
      </c>
      <c r="E8" s="43">
        <v>0</v>
      </c>
      <c r="F8" s="43">
        <v>0</v>
      </c>
      <c r="G8" s="62">
        <v>0</v>
      </c>
      <c r="H8" s="50">
        <v>140.589</v>
      </c>
      <c r="I8" s="50">
        <v>65.3</v>
      </c>
      <c r="J8" s="50">
        <v>60</v>
      </c>
      <c r="K8" s="50">
        <v>271.646</v>
      </c>
      <c r="L8" s="50">
        <v>107.779</v>
      </c>
      <c r="M8" s="50">
        <v>134.059</v>
      </c>
      <c r="N8" s="50">
        <v>975.146</v>
      </c>
      <c r="O8" s="50">
        <v>1273.207</v>
      </c>
      <c r="P8" s="50">
        <v>55.606</v>
      </c>
      <c r="Q8" s="50">
        <v>195.1</v>
      </c>
      <c r="R8" s="50">
        <v>284.688</v>
      </c>
      <c r="S8" s="50">
        <v>1441.57082</v>
      </c>
      <c r="T8" s="50">
        <v>654.85311</v>
      </c>
      <c r="U8" s="52">
        <v>1268.4025</v>
      </c>
      <c r="V8" s="44">
        <f t="shared" si="5"/>
        <v>0</v>
      </c>
      <c r="W8" s="44">
        <f t="shared" si="1"/>
        <v>0.06033939625989441</v>
      </c>
      <c r="X8" s="44">
        <f t="shared" si="2"/>
        <v>0.05917071043698213</v>
      </c>
      <c r="Y8" s="44">
        <f t="shared" si="3"/>
        <v>0.033262775728783035</v>
      </c>
      <c r="Z8" s="44">
        <f t="shared" si="4"/>
        <v>0.20183074461769698</v>
      </c>
      <c r="AA8" s="100"/>
      <c r="AB8" s="11"/>
    </row>
    <row r="9" spans="1:28" ht="11.25" customHeight="1">
      <c r="A9" s="89"/>
      <c r="B9" s="43" t="s">
        <v>15</v>
      </c>
      <c r="C9" s="58">
        <v>1464</v>
      </c>
      <c r="D9" s="43">
        <v>984.7</v>
      </c>
      <c r="E9" s="43">
        <v>492.6</v>
      </c>
      <c r="F9" s="43">
        <v>1663.1</v>
      </c>
      <c r="G9" s="62">
        <v>933.92194</v>
      </c>
      <c r="H9" s="50">
        <v>3204.115</v>
      </c>
      <c r="I9" s="50">
        <v>2421.899</v>
      </c>
      <c r="J9" s="50">
        <v>2750.39</v>
      </c>
      <c r="K9" s="50">
        <v>7795.42</v>
      </c>
      <c r="L9" s="50">
        <v>4883.042</v>
      </c>
      <c r="M9" s="50">
        <v>8011.021</v>
      </c>
      <c r="N9" s="50">
        <v>12487.171</v>
      </c>
      <c r="O9" s="50">
        <v>8074.456</v>
      </c>
      <c r="P9" s="50">
        <v>12757.905</v>
      </c>
      <c r="Q9" s="50">
        <v>15551.225</v>
      </c>
      <c r="R9" s="50">
        <v>7489.83</v>
      </c>
      <c r="S9" s="50">
        <v>11547.34999</v>
      </c>
      <c r="T9" s="50">
        <v>9162.62256</v>
      </c>
      <c r="U9" s="52">
        <v>11976.52041</v>
      </c>
      <c r="V9" s="44">
        <f t="shared" si="5"/>
        <v>1.632017493001143</v>
      </c>
      <c r="W9" s="44">
        <f t="shared" si="1"/>
        <v>2.2379161326560797</v>
      </c>
      <c r="X9" s="44">
        <f t="shared" si="2"/>
        <v>3.535889450880456</v>
      </c>
      <c r="Y9" s="44">
        <f t="shared" si="3"/>
        <v>2.6513424371237515</v>
      </c>
      <c r="Z9" s="44">
        <f t="shared" si="4"/>
        <v>1.9057278996843239</v>
      </c>
      <c r="AA9" s="100"/>
      <c r="AB9" s="11"/>
    </row>
    <row r="10" spans="1:28" ht="11.25" customHeight="1">
      <c r="A10" s="89"/>
      <c r="B10" s="43" t="s">
        <v>24</v>
      </c>
      <c r="C10" s="58">
        <v>9.2</v>
      </c>
      <c r="D10" s="43">
        <v>4.5</v>
      </c>
      <c r="E10" s="43">
        <v>90.3</v>
      </c>
      <c r="F10" s="43">
        <v>114.7</v>
      </c>
      <c r="G10" s="62">
        <v>51.08435</v>
      </c>
      <c r="H10" s="50">
        <v>120</v>
      </c>
      <c r="I10" s="50">
        <v>198.995</v>
      </c>
      <c r="J10" s="50">
        <v>102.918</v>
      </c>
      <c r="K10" s="50">
        <v>622.818</v>
      </c>
      <c r="L10" s="50">
        <v>776.949</v>
      </c>
      <c r="M10" s="50">
        <v>1782.356</v>
      </c>
      <c r="N10" s="50">
        <v>3646.449</v>
      </c>
      <c r="O10" s="50">
        <v>3458.39</v>
      </c>
      <c r="P10" s="50">
        <v>1864.074</v>
      </c>
      <c r="Q10" s="50">
        <v>1774.815</v>
      </c>
      <c r="R10" s="50">
        <v>1685.889</v>
      </c>
      <c r="S10" s="50">
        <v>1088.67547</v>
      </c>
      <c r="T10" s="50">
        <v>923.31174</v>
      </c>
      <c r="U10" s="52">
        <v>2108.05981</v>
      </c>
      <c r="V10" s="44">
        <f t="shared" si="5"/>
        <v>0.29917007636622656</v>
      </c>
      <c r="W10" s="44">
        <f t="shared" si="1"/>
        <v>0.18387807287500288</v>
      </c>
      <c r="X10" s="44">
        <f t="shared" si="2"/>
        <v>0.7866929543829041</v>
      </c>
      <c r="Y10" s="44">
        <f t="shared" si="3"/>
        <v>0.3025898170429526</v>
      </c>
      <c r="Z10" s="44">
        <f t="shared" si="4"/>
        <v>0.33543869643188257</v>
      </c>
      <c r="AA10" s="100"/>
      <c r="AB10" s="11"/>
    </row>
    <row r="11" spans="1:28" ht="11.25" customHeight="1">
      <c r="A11" s="88"/>
      <c r="B11" s="43" t="s">
        <v>25</v>
      </c>
      <c r="C11" s="58">
        <v>41.7</v>
      </c>
      <c r="D11" s="43">
        <v>15</v>
      </c>
      <c r="E11" s="43">
        <v>0</v>
      </c>
      <c r="F11" s="43">
        <v>98.3</v>
      </c>
      <c r="G11" s="62">
        <v>0</v>
      </c>
      <c r="H11" s="50">
        <v>67.997</v>
      </c>
      <c r="I11" s="50">
        <v>190</v>
      </c>
      <c r="J11" s="50">
        <v>97.14</v>
      </c>
      <c r="K11" s="50">
        <v>450.978</v>
      </c>
      <c r="L11" s="50">
        <v>425.199</v>
      </c>
      <c r="M11" s="50">
        <v>230.343</v>
      </c>
      <c r="N11" s="50">
        <v>867.213</v>
      </c>
      <c r="O11" s="50">
        <v>738.244</v>
      </c>
      <c r="P11" s="50">
        <v>645.402</v>
      </c>
      <c r="Q11" s="50">
        <v>551.942</v>
      </c>
      <c r="R11" s="50">
        <v>389.287</v>
      </c>
      <c r="S11" s="50">
        <v>709.88773</v>
      </c>
      <c r="T11" s="50">
        <v>807.57553</v>
      </c>
      <c r="U11" s="52">
        <v>1683.53186</v>
      </c>
      <c r="V11" s="44">
        <f t="shared" si="5"/>
        <v>0</v>
      </c>
      <c r="W11" s="44">
        <f t="shared" si="1"/>
        <v>0.17556639034272492</v>
      </c>
      <c r="X11" s="44">
        <f t="shared" si="2"/>
        <v>0.10166836209568754</v>
      </c>
      <c r="Y11" s="44">
        <f t="shared" si="3"/>
        <v>0.09410109154944113</v>
      </c>
      <c r="Z11" s="44">
        <f t="shared" si="4"/>
        <v>0.26788695929834294</v>
      </c>
      <c r="AA11" s="100"/>
      <c r="AB11" s="11"/>
    </row>
    <row r="12" spans="1:28" ht="11.25" customHeight="1">
      <c r="A12" s="89"/>
      <c r="B12" s="45" t="s">
        <v>26</v>
      </c>
      <c r="C12" s="58">
        <v>182</v>
      </c>
      <c r="D12" s="43">
        <v>149.5</v>
      </c>
      <c r="E12" s="43">
        <v>31.5</v>
      </c>
      <c r="F12" s="43">
        <v>120.4</v>
      </c>
      <c r="G12" s="62">
        <v>0</v>
      </c>
      <c r="H12" s="50">
        <v>215</v>
      </c>
      <c r="I12" s="50">
        <v>170</v>
      </c>
      <c r="J12" s="50">
        <v>284.583</v>
      </c>
      <c r="K12" s="50">
        <v>343.038</v>
      </c>
      <c r="L12" s="50">
        <v>858.309</v>
      </c>
      <c r="M12" s="50">
        <v>947.412</v>
      </c>
      <c r="N12" s="50">
        <v>2660.571</v>
      </c>
      <c r="O12" s="50">
        <v>1876.19</v>
      </c>
      <c r="P12" s="50">
        <v>1082.987</v>
      </c>
      <c r="Q12" s="50">
        <v>2194.017</v>
      </c>
      <c r="R12" s="50">
        <v>1490.127</v>
      </c>
      <c r="S12" s="50">
        <v>1425.08725</v>
      </c>
      <c r="T12" s="50">
        <v>1528.06144</v>
      </c>
      <c r="U12" s="52">
        <v>2216.09766</v>
      </c>
      <c r="V12" s="44">
        <f t="shared" si="5"/>
        <v>0.10436165454635811</v>
      </c>
      <c r="W12" s="44">
        <f t="shared" si="1"/>
        <v>0.15708571767506965</v>
      </c>
      <c r="X12" s="44">
        <f t="shared" si="2"/>
        <v>0.4181669348310976</v>
      </c>
      <c r="Y12" s="44">
        <f t="shared" si="3"/>
        <v>0.374059945751601</v>
      </c>
      <c r="Z12" s="44">
        <f t="shared" si="4"/>
        <v>0.35262989537101663</v>
      </c>
      <c r="AA12" s="100"/>
      <c r="AB12" s="11"/>
    </row>
    <row r="13" spans="1:28" ht="12.75">
      <c r="A13" s="46" t="s">
        <v>1</v>
      </c>
      <c r="B13" s="47"/>
      <c r="C13" s="59">
        <f>SUM(C14:C22)</f>
        <v>5445.3</v>
      </c>
      <c r="D13" s="10">
        <f>SUM(D14:D22)</f>
        <v>10792.300000000001</v>
      </c>
      <c r="E13" s="10">
        <f>SUM(E14:E22)</f>
        <v>7016.499999999999</v>
      </c>
      <c r="F13" s="10">
        <f>SUM(F14:F22)</f>
        <v>9792.8</v>
      </c>
      <c r="G13" s="10">
        <f aca="true" t="shared" si="6" ref="G13:U13">SUM(G14:G22)</f>
        <v>12963.93134</v>
      </c>
      <c r="H13" s="10">
        <f t="shared" si="6"/>
        <v>22325.506999999998</v>
      </c>
      <c r="I13" s="10">
        <f t="shared" si="6"/>
        <v>14187.702</v>
      </c>
      <c r="J13" s="10">
        <f t="shared" si="6"/>
        <v>17584.675</v>
      </c>
      <c r="K13" s="10">
        <f t="shared" si="6"/>
        <v>43243.812999999995</v>
      </c>
      <c r="L13" s="10">
        <f t="shared" si="6"/>
        <v>41721.692</v>
      </c>
      <c r="M13" s="10">
        <f t="shared" si="6"/>
        <v>39969.958</v>
      </c>
      <c r="N13" s="10">
        <f t="shared" si="6"/>
        <v>104160.06999999999</v>
      </c>
      <c r="O13" s="10">
        <f t="shared" si="6"/>
        <v>83700.463</v>
      </c>
      <c r="P13" s="10">
        <f t="shared" si="6"/>
        <v>76330.693</v>
      </c>
      <c r="Q13" s="10">
        <f t="shared" si="6"/>
        <v>114158.26499999998</v>
      </c>
      <c r="R13" s="10">
        <f t="shared" si="6"/>
        <v>65227.274</v>
      </c>
      <c r="S13" s="10">
        <f t="shared" si="6"/>
        <v>87640.55269999999</v>
      </c>
      <c r="T13" s="10">
        <f t="shared" si="6"/>
        <v>89254.07519</v>
      </c>
      <c r="U13" s="82">
        <f t="shared" si="6"/>
        <v>125625.55876</v>
      </c>
      <c r="V13" s="49">
        <f>+E13*100/(E$38-E$37)</f>
        <v>23.24614441665148</v>
      </c>
      <c r="W13" s="49">
        <f t="shared" si="1"/>
        <v>13.109913828411889</v>
      </c>
      <c r="X13" s="49">
        <f t="shared" si="2"/>
        <v>17.64186523095307</v>
      </c>
      <c r="Y13" s="49">
        <f t="shared" si="3"/>
        <v>19.462946008621124</v>
      </c>
      <c r="Z13" s="49">
        <f t="shared" si="4"/>
        <v>19.989790360350952</v>
      </c>
      <c r="AA13" s="105"/>
      <c r="AB13" s="11"/>
    </row>
    <row r="14" spans="1:28" ht="11.25" customHeight="1">
      <c r="A14" s="89"/>
      <c r="B14" s="43" t="s">
        <v>27</v>
      </c>
      <c r="C14" s="63">
        <v>116.3</v>
      </c>
      <c r="D14" s="43">
        <v>431.4</v>
      </c>
      <c r="E14" s="43">
        <v>110.3</v>
      </c>
      <c r="F14" s="43">
        <v>289.7</v>
      </c>
      <c r="G14" s="62">
        <v>226.3495</v>
      </c>
      <c r="H14" s="50">
        <v>907.244</v>
      </c>
      <c r="I14" s="50">
        <v>61.232</v>
      </c>
      <c r="J14" s="50">
        <v>356.348</v>
      </c>
      <c r="K14" s="50">
        <v>1421.406</v>
      </c>
      <c r="L14" s="50">
        <v>884.264</v>
      </c>
      <c r="M14" s="50">
        <v>1148.802</v>
      </c>
      <c r="N14" s="50">
        <v>4881.779</v>
      </c>
      <c r="O14" s="50">
        <v>3935.343</v>
      </c>
      <c r="P14" s="50">
        <v>2978.836</v>
      </c>
      <c r="Q14" s="50">
        <v>4416.979</v>
      </c>
      <c r="R14" s="50">
        <v>3013.439</v>
      </c>
      <c r="S14" s="50">
        <v>5915.82841</v>
      </c>
      <c r="T14" s="50">
        <v>2626.71436</v>
      </c>
      <c r="U14" s="52">
        <v>4711.79712</v>
      </c>
      <c r="V14" s="44">
        <f aca="true" t="shared" si="7" ref="V14:V36">+E14*100/(E$38-E$37)</f>
        <v>0.36543144433216823</v>
      </c>
      <c r="W14" s="44">
        <f t="shared" si="1"/>
        <v>0.056580427439293327</v>
      </c>
      <c r="X14" s="44">
        <f t="shared" si="2"/>
        <v>0.5070560759921076</v>
      </c>
      <c r="Y14" s="44">
        <f t="shared" si="3"/>
        <v>0.7530547507726517</v>
      </c>
      <c r="Z14" s="44">
        <f t="shared" si="4"/>
        <v>0.7497505888053045</v>
      </c>
      <c r="AA14" s="100"/>
      <c r="AB14" s="11"/>
    </row>
    <row r="15" spans="1:28" ht="11.25" customHeight="1">
      <c r="A15" s="89"/>
      <c r="B15" s="43" t="s">
        <v>13</v>
      </c>
      <c r="C15" s="58">
        <v>691.7</v>
      </c>
      <c r="D15" s="43">
        <v>1390.1</v>
      </c>
      <c r="E15" s="43">
        <v>409.2</v>
      </c>
      <c r="F15" s="43">
        <v>2461</v>
      </c>
      <c r="G15" s="62">
        <v>2777.00243</v>
      </c>
      <c r="H15" s="50">
        <v>4740.05</v>
      </c>
      <c r="I15" s="50">
        <v>2836.991</v>
      </c>
      <c r="J15" s="50">
        <v>3544.164</v>
      </c>
      <c r="K15" s="50">
        <v>9636.042</v>
      </c>
      <c r="L15" s="50">
        <v>7470.19</v>
      </c>
      <c r="M15" s="50">
        <v>8593.132</v>
      </c>
      <c r="N15" s="50">
        <v>19889.929</v>
      </c>
      <c r="O15" s="50">
        <v>15107.883</v>
      </c>
      <c r="P15" s="50">
        <v>15481.655</v>
      </c>
      <c r="Q15" s="50">
        <v>22044.542</v>
      </c>
      <c r="R15" s="50">
        <v>11912.842</v>
      </c>
      <c r="S15" s="50">
        <v>14126.3129</v>
      </c>
      <c r="T15" s="50">
        <v>17297.14594</v>
      </c>
      <c r="U15" s="52">
        <v>21720.32891</v>
      </c>
      <c r="V15" s="44">
        <f t="shared" si="7"/>
        <v>1.3557075885831662</v>
      </c>
      <c r="W15" s="44">
        <f t="shared" si="1"/>
        <v>2.6214751016041973</v>
      </c>
      <c r="X15" s="44">
        <f t="shared" si="2"/>
        <v>3.792820514241977</v>
      </c>
      <c r="Y15" s="44">
        <f t="shared" si="3"/>
        <v>3.7583939343400217</v>
      </c>
      <c r="Z15" s="44">
        <f t="shared" si="4"/>
        <v>3.456182211282768</v>
      </c>
      <c r="AA15" s="100"/>
      <c r="AB15" s="11"/>
    </row>
    <row r="16" spans="1:28" ht="11.25" customHeight="1">
      <c r="A16" s="89"/>
      <c r="B16" s="43" t="s">
        <v>12</v>
      </c>
      <c r="C16" s="58">
        <v>802.5</v>
      </c>
      <c r="D16" s="43">
        <v>1714.9</v>
      </c>
      <c r="E16" s="43">
        <v>806.2</v>
      </c>
      <c r="F16" s="43">
        <v>2208.6</v>
      </c>
      <c r="G16" s="62">
        <v>2975.06525</v>
      </c>
      <c r="H16" s="50">
        <v>4402.37</v>
      </c>
      <c r="I16" s="50">
        <v>2452.607</v>
      </c>
      <c r="J16" s="50">
        <v>3893.853</v>
      </c>
      <c r="K16" s="50">
        <v>7473.269</v>
      </c>
      <c r="L16" s="50">
        <v>7051.58</v>
      </c>
      <c r="M16" s="50">
        <v>6998.187</v>
      </c>
      <c r="N16" s="50">
        <v>20037.5</v>
      </c>
      <c r="O16" s="50">
        <v>15392.101</v>
      </c>
      <c r="P16" s="50">
        <v>18564.332</v>
      </c>
      <c r="Q16" s="50">
        <v>21106.155</v>
      </c>
      <c r="R16" s="50">
        <v>9416.513</v>
      </c>
      <c r="S16" s="50">
        <v>16915.11455</v>
      </c>
      <c r="T16" s="50">
        <v>21540.71592</v>
      </c>
      <c r="U16" s="52">
        <v>22357.62653</v>
      </c>
      <c r="V16" s="44">
        <f t="shared" si="7"/>
        <v>2.6709957427071083</v>
      </c>
      <c r="W16" s="44">
        <f t="shared" si="1"/>
        <v>2.2662913574699974</v>
      </c>
      <c r="X16" s="44">
        <f t="shared" si="2"/>
        <v>3.0888466761713325</v>
      </c>
      <c r="Y16" s="44">
        <f t="shared" si="3"/>
        <v>3.5984074846844316</v>
      </c>
      <c r="Z16" s="44">
        <f t="shared" si="4"/>
        <v>3.5575902841836697</v>
      </c>
      <c r="AA16" s="100"/>
      <c r="AB16" s="11"/>
    </row>
    <row r="17" spans="1:28" ht="11.25" customHeight="1">
      <c r="A17" s="89"/>
      <c r="B17" s="43" t="s">
        <v>28</v>
      </c>
      <c r="C17" s="58">
        <v>66.1</v>
      </c>
      <c r="D17" s="43">
        <v>153.2</v>
      </c>
      <c r="E17" s="43">
        <v>126.7</v>
      </c>
      <c r="F17" s="43">
        <v>221.2</v>
      </c>
      <c r="G17" s="62">
        <v>97.56239</v>
      </c>
      <c r="H17" s="50">
        <v>698.792</v>
      </c>
      <c r="I17" s="50">
        <v>406.368</v>
      </c>
      <c r="J17" s="50">
        <v>442.748</v>
      </c>
      <c r="K17" s="50">
        <v>1096.522</v>
      </c>
      <c r="L17" s="50">
        <v>1226.104</v>
      </c>
      <c r="M17" s="50">
        <v>794.605</v>
      </c>
      <c r="N17" s="50">
        <v>3484.771</v>
      </c>
      <c r="O17" s="50">
        <v>2293.773</v>
      </c>
      <c r="P17" s="50">
        <v>1840.204</v>
      </c>
      <c r="Q17" s="50">
        <v>2866.233</v>
      </c>
      <c r="R17" s="50">
        <v>1374.975</v>
      </c>
      <c r="S17" s="50">
        <v>3223.74766</v>
      </c>
      <c r="T17" s="50">
        <v>1874.5984</v>
      </c>
      <c r="U17" s="52">
        <v>1518.09371</v>
      </c>
      <c r="V17" s="44">
        <f t="shared" si="7"/>
        <v>0.4197657660642404</v>
      </c>
      <c r="W17" s="44">
        <f t="shared" si="1"/>
        <v>0.37549769953048656</v>
      </c>
      <c r="X17" s="44">
        <f t="shared" si="2"/>
        <v>0.3507212672538076</v>
      </c>
      <c r="Y17" s="44">
        <f t="shared" si="3"/>
        <v>0.48866666050967195</v>
      </c>
      <c r="Z17" s="44">
        <f t="shared" si="4"/>
        <v>0.24156210973152623</v>
      </c>
      <c r="AA17" s="100"/>
      <c r="AB17" s="11"/>
    </row>
    <row r="18" spans="1:28" ht="11.25" customHeight="1">
      <c r="A18" s="89"/>
      <c r="B18" s="43" t="s">
        <v>14</v>
      </c>
      <c r="C18" s="58">
        <v>1203.9</v>
      </c>
      <c r="D18" s="43">
        <v>1982.1</v>
      </c>
      <c r="E18" s="43">
        <v>887.6</v>
      </c>
      <c r="F18" s="43">
        <v>1358.4</v>
      </c>
      <c r="G18" s="62">
        <v>1258.4864499999999</v>
      </c>
      <c r="H18" s="50">
        <v>2378.714</v>
      </c>
      <c r="I18" s="50">
        <v>1255.518</v>
      </c>
      <c r="J18" s="50">
        <v>2328.295</v>
      </c>
      <c r="K18" s="50">
        <v>5303.495</v>
      </c>
      <c r="L18" s="50">
        <v>4761.841</v>
      </c>
      <c r="M18" s="50">
        <v>3308.576</v>
      </c>
      <c r="N18" s="50">
        <v>13922.704</v>
      </c>
      <c r="O18" s="50">
        <v>9112.677</v>
      </c>
      <c r="P18" s="50">
        <v>7856.912</v>
      </c>
      <c r="Q18" s="50">
        <v>10113.556</v>
      </c>
      <c r="R18" s="50">
        <v>5639.249</v>
      </c>
      <c r="S18" s="50">
        <v>10710.54629</v>
      </c>
      <c r="T18" s="50">
        <v>8510.2281</v>
      </c>
      <c r="U18" s="52">
        <v>12508.54808</v>
      </c>
      <c r="V18" s="44">
        <f t="shared" si="7"/>
        <v>2.940679510328491</v>
      </c>
      <c r="W18" s="44">
        <f t="shared" si="1"/>
        <v>1.1601408593174596</v>
      </c>
      <c r="X18" s="44">
        <f t="shared" si="2"/>
        <v>1.4603330806193437</v>
      </c>
      <c r="Y18" s="44">
        <f t="shared" si="3"/>
        <v>1.7242693236724145</v>
      </c>
      <c r="Z18" s="44">
        <f t="shared" si="4"/>
        <v>1.9903852074342838</v>
      </c>
      <c r="AA18" s="100"/>
      <c r="AB18" s="11"/>
    </row>
    <row r="19" spans="1:28" ht="11.25" customHeight="1">
      <c r="A19" s="89"/>
      <c r="B19" s="43" t="s">
        <v>9</v>
      </c>
      <c r="C19" s="58">
        <v>2111.1</v>
      </c>
      <c r="D19" s="43">
        <v>3710</v>
      </c>
      <c r="E19" s="43">
        <v>3081.4</v>
      </c>
      <c r="F19" s="43">
        <v>1737.3</v>
      </c>
      <c r="G19" s="62">
        <v>3895.8468</v>
      </c>
      <c r="H19" s="50">
        <v>6052.792</v>
      </c>
      <c r="I19" s="50">
        <v>5038.847</v>
      </c>
      <c r="J19" s="50">
        <v>3760.284</v>
      </c>
      <c r="K19" s="50">
        <v>10545.152</v>
      </c>
      <c r="L19" s="50">
        <v>14251.334</v>
      </c>
      <c r="M19" s="50">
        <v>10624.607</v>
      </c>
      <c r="N19" s="50">
        <v>27051.471</v>
      </c>
      <c r="O19" s="50">
        <v>27145.088</v>
      </c>
      <c r="P19" s="50">
        <v>18198.779</v>
      </c>
      <c r="Q19" s="50">
        <v>28062.745</v>
      </c>
      <c r="R19" s="50">
        <v>22473.56</v>
      </c>
      <c r="S19" s="50">
        <v>18033.99117</v>
      </c>
      <c r="T19" s="50">
        <v>21465.71381</v>
      </c>
      <c r="U19" s="52">
        <v>24644.5069</v>
      </c>
      <c r="V19" s="44">
        <f t="shared" si="7"/>
        <v>10.208888962512631</v>
      </c>
      <c r="W19" s="44">
        <f t="shared" si="1"/>
        <v>4.656064101469833</v>
      </c>
      <c r="X19" s="44">
        <f t="shared" si="2"/>
        <v>4.689469146448455</v>
      </c>
      <c r="Y19" s="44">
        <f t="shared" si="3"/>
        <v>4.784442815320489</v>
      </c>
      <c r="Z19" s="44">
        <f t="shared" si="4"/>
        <v>3.921483266047624</v>
      </c>
      <c r="AA19" s="100"/>
      <c r="AB19" s="11"/>
    </row>
    <row r="20" spans="1:28" ht="11.25" customHeight="1">
      <c r="A20" s="88"/>
      <c r="B20" s="43" t="s">
        <v>29</v>
      </c>
      <c r="C20" s="58">
        <v>0.6</v>
      </c>
      <c r="D20" s="43">
        <v>261.7</v>
      </c>
      <c r="E20" s="43">
        <v>201.2</v>
      </c>
      <c r="F20" s="43">
        <v>739.2</v>
      </c>
      <c r="G20" s="62">
        <v>314.00395000000003</v>
      </c>
      <c r="H20" s="50">
        <v>255.048</v>
      </c>
      <c r="I20" s="50">
        <v>599.523</v>
      </c>
      <c r="J20" s="50">
        <v>1062.247</v>
      </c>
      <c r="K20" s="50">
        <v>1227.716</v>
      </c>
      <c r="L20" s="50">
        <v>994.737</v>
      </c>
      <c r="M20" s="50">
        <v>1272.653</v>
      </c>
      <c r="N20" s="50">
        <v>2160.218</v>
      </c>
      <c r="O20" s="50">
        <v>1719.837</v>
      </c>
      <c r="P20" s="50">
        <v>1964.57</v>
      </c>
      <c r="Q20" s="50">
        <v>8817.761</v>
      </c>
      <c r="R20" s="50">
        <v>2442.503</v>
      </c>
      <c r="S20" s="50">
        <v>2799.12834</v>
      </c>
      <c r="T20" s="50">
        <v>2331.2709</v>
      </c>
      <c r="U20" s="52">
        <v>23245.67374</v>
      </c>
      <c r="V20" s="44">
        <f t="shared" si="7"/>
        <v>0.666589361737373</v>
      </c>
      <c r="W20" s="44">
        <f t="shared" si="1"/>
        <v>0.5539794159865341</v>
      </c>
      <c r="X20" s="44">
        <f t="shared" si="2"/>
        <v>0.5617211985003366</v>
      </c>
      <c r="Y20" s="44">
        <f t="shared" si="3"/>
        <v>1.503348060343463</v>
      </c>
      <c r="Z20" s="44">
        <f t="shared" si="4"/>
        <v>3.69889813374244</v>
      </c>
      <c r="AA20" s="100"/>
      <c r="AB20" s="11"/>
    </row>
    <row r="21" spans="1:28" ht="11.25" customHeight="1">
      <c r="A21" s="89"/>
      <c r="B21" s="43" t="s">
        <v>16</v>
      </c>
      <c r="C21" s="58">
        <v>382.7</v>
      </c>
      <c r="D21" s="43">
        <v>1024.9</v>
      </c>
      <c r="E21" s="43">
        <v>1356.5</v>
      </c>
      <c r="F21" s="43">
        <v>528.9</v>
      </c>
      <c r="G21" s="62">
        <v>1317.76107</v>
      </c>
      <c r="H21" s="50">
        <v>2115.503</v>
      </c>
      <c r="I21" s="50">
        <v>1226.981</v>
      </c>
      <c r="J21" s="50">
        <v>1626.468</v>
      </c>
      <c r="K21" s="50">
        <v>5383.028</v>
      </c>
      <c r="L21" s="50">
        <v>3958.38</v>
      </c>
      <c r="M21" s="50">
        <v>6456.811</v>
      </c>
      <c r="N21" s="50">
        <v>9867.334</v>
      </c>
      <c r="O21" s="50">
        <v>7028.898</v>
      </c>
      <c r="P21" s="50">
        <v>6363.724</v>
      </c>
      <c r="Q21" s="50">
        <v>9620.844</v>
      </c>
      <c r="R21" s="50">
        <v>6497.582</v>
      </c>
      <c r="S21" s="50">
        <v>10105.5924</v>
      </c>
      <c r="T21" s="50">
        <v>8809.36418</v>
      </c>
      <c r="U21" s="52">
        <v>10288.37944</v>
      </c>
      <c r="V21" s="44">
        <f t="shared" si="7"/>
        <v>4.494177282289993</v>
      </c>
      <c r="W21" s="44">
        <f t="shared" si="1"/>
        <v>1.1337717115216157</v>
      </c>
      <c r="X21" s="44">
        <f t="shared" si="2"/>
        <v>2.849895150846426</v>
      </c>
      <c r="Y21" s="44">
        <f t="shared" si="3"/>
        <v>1.6402664084756937</v>
      </c>
      <c r="Z21" s="44">
        <f t="shared" si="4"/>
        <v>1.6371075295772475</v>
      </c>
      <c r="AA21" s="100"/>
      <c r="AB21" s="11"/>
    </row>
    <row r="22" spans="1:28" ht="11.25" customHeight="1">
      <c r="A22" s="89"/>
      <c r="B22" s="43" t="s">
        <v>21</v>
      </c>
      <c r="C22" s="58">
        <v>70.4</v>
      </c>
      <c r="D22" s="43">
        <v>124</v>
      </c>
      <c r="E22" s="43">
        <v>37.4</v>
      </c>
      <c r="F22" s="43">
        <v>248.5</v>
      </c>
      <c r="G22" s="62">
        <v>101.8535</v>
      </c>
      <c r="H22" s="50">
        <v>774.994</v>
      </c>
      <c r="I22" s="50">
        <v>309.635</v>
      </c>
      <c r="J22" s="50">
        <v>570.268</v>
      </c>
      <c r="K22" s="50">
        <v>1157.183</v>
      </c>
      <c r="L22" s="50">
        <v>1123.262</v>
      </c>
      <c r="M22" s="50">
        <v>772.585</v>
      </c>
      <c r="N22" s="50">
        <v>2864.364</v>
      </c>
      <c r="O22" s="50">
        <v>1964.863</v>
      </c>
      <c r="P22" s="50">
        <v>3081.681</v>
      </c>
      <c r="Q22" s="50">
        <v>7109.45</v>
      </c>
      <c r="R22" s="50">
        <v>2456.611</v>
      </c>
      <c r="S22" s="50">
        <v>5810.29098</v>
      </c>
      <c r="T22" s="50">
        <v>4798.32358</v>
      </c>
      <c r="U22" s="52">
        <v>4630.60433</v>
      </c>
      <c r="V22" s="44">
        <f t="shared" si="7"/>
        <v>0.1239087580963109</v>
      </c>
      <c r="W22" s="44">
        <f t="shared" si="1"/>
        <v>0.28611315407247173</v>
      </c>
      <c r="X22" s="44">
        <f t="shared" si="2"/>
        <v>0.34100212087928333</v>
      </c>
      <c r="Y22" s="44">
        <f t="shared" si="3"/>
        <v>1.2120965705022888</v>
      </c>
      <c r="Z22" s="44">
        <f t="shared" si="4"/>
        <v>0.736831029546088</v>
      </c>
      <c r="AA22" s="100"/>
      <c r="AB22" s="11"/>
    </row>
    <row r="23" spans="1:28" ht="12.75">
      <c r="A23" s="46" t="s">
        <v>2</v>
      </c>
      <c r="B23" s="43"/>
      <c r="C23" s="59">
        <f>SUM(C24:C27)</f>
        <v>26612.1</v>
      </c>
      <c r="D23" s="10">
        <f>SUM(D24:D27)</f>
        <v>22923.800000000003</v>
      </c>
      <c r="E23" s="10">
        <f>SUM(E24:E27)</f>
        <v>13410.2</v>
      </c>
      <c r="F23" s="10">
        <f>SUM(F24:F27)</f>
        <v>21754.1</v>
      </c>
      <c r="G23" s="10">
        <f aca="true" t="shared" si="8" ref="G23:U23">SUM(G24:G27)</f>
        <v>54251.55816</v>
      </c>
      <c r="H23" s="10">
        <f t="shared" si="8"/>
        <v>74251.361</v>
      </c>
      <c r="I23" s="10">
        <f t="shared" si="8"/>
        <v>58582.536</v>
      </c>
      <c r="J23" s="10">
        <f t="shared" si="8"/>
        <v>72580.14199999999</v>
      </c>
      <c r="K23" s="10">
        <f t="shared" si="8"/>
        <v>103532.86499999999</v>
      </c>
      <c r="L23" s="10">
        <f t="shared" si="8"/>
        <v>128423.811</v>
      </c>
      <c r="M23" s="10">
        <f t="shared" si="8"/>
        <v>117055.601</v>
      </c>
      <c r="N23" s="10">
        <f t="shared" si="8"/>
        <v>224538.529</v>
      </c>
      <c r="O23" s="10">
        <f t="shared" si="8"/>
        <v>186212.712</v>
      </c>
      <c r="P23" s="10">
        <f t="shared" si="8"/>
        <v>204762.818</v>
      </c>
      <c r="Q23" s="10">
        <f t="shared" si="8"/>
        <v>273543.544</v>
      </c>
      <c r="R23" s="10">
        <f t="shared" si="8"/>
        <v>157272.668</v>
      </c>
      <c r="S23" s="10">
        <f t="shared" si="8"/>
        <v>207083.52917</v>
      </c>
      <c r="T23" s="10">
        <f t="shared" si="8"/>
        <v>263639.66431</v>
      </c>
      <c r="U23" s="82">
        <f t="shared" si="8"/>
        <v>279914.18439</v>
      </c>
      <c r="V23" s="49">
        <f t="shared" si="7"/>
        <v>44.42890983484354</v>
      </c>
      <c r="W23" s="49">
        <f t="shared" si="1"/>
        <v>54.132233592856494</v>
      </c>
      <c r="X23" s="49">
        <f t="shared" si="2"/>
        <v>51.66578201984139</v>
      </c>
      <c r="Y23" s="49">
        <f t="shared" si="3"/>
        <v>46.6366866024013</v>
      </c>
      <c r="Z23" s="49">
        <f t="shared" si="4"/>
        <v>44.540505292672506</v>
      </c>
      <c r="AA23" s="105"/>
      <c r="AB23" s="11"/>
    </row>
    <row r="24" spans="1:28" ht="11.25" customHeight="1">
      <c r="A24" s="88"/>
      <c r="B24" s="43" t="s">
        <v>30</v>
      </c>
      <c r="C24" s="63">
        <v>242.6</v>
      </c>
      <c r="D24" s="43">
        <v>442.5</v>
      </c>
      <c r="E24" s="43">
        <v>708.8</v>
      </c>
      <c r="F24" s="43">
        <v>402.8</v>
      </c>
      <c r="G24" s="62">
        <v>609.33971</v>
      </c>
      <c r="H24" s="50">
        <v>267.262</v>
      </c>
      <c r="I24" s="50">
        <v>853.148</v>
      </c>
      <c r="J24" s="50">
        <v>391.623</v>
      </c>
      <c r="K24" s="50">
        <v>1135.175</v>
      </c>
      <c r="L24" s="50">
        <v>727.958</v>
      </c>
      <c r="M24" s="50">
        <v>1354.841</v>
      </c>
      <c r="N24" s="50">
        <v>3719.724</v>
      </c>
      <c r="O24" s="50">
        <v>3585.934</v>
      </c>
      <c r="P24" s="50">
        <v>4348.726</v>
      </c>
      <c r="Q24" s="50">
        <v>4730.027</v>
      </c>
      <c r="R24" s="50">
        <v>1968.872</v>
      </c>
      <c r="S24" s="50">
        <v>3896.18945</v>
      </c>
      <c r="T24" s="50">
        <v>3412.77239</v>
      </c>
      <c r="U24" s="52">
        <v>5984.34099</v>
      </c>
      <c r="V24" s="44">
        <f t="shared" si="7"/>
        <v>2.348302880712972</v>
      </c>
      <c r="W24" s="44">
        <f t="shared" si="1"/>
        <v>0.7883374462532373</v>
      </c>
      <c r="X24" s="44">
        <f t="shared" si="2"/>
        <v>0.5979971840693374</v>
      </c>
      <c r="Y24" s="44">
        <f t="shared" si="3"/>
        <v>0.8064265878630877</v>
      </c>
      <c r="Z24" s="44">
        <f t="shared" si="4"/>
        <v>0.9522403165067129</v>
      </c>
      <c r="AA24" s="100"/>
      <c r="AB24" s="11"/>
    </row>
    <row r="25" spans="1:28" ht="11.25" customHeight="1">
      <c r="A25" s="88"/>
      <c r="B25" s="43" t="s">
        <v>8</v>
      </c>
      <c r="C25" s="58">
        <v>2981</v>
      </c>
      <c r="D25" s="43">
        <v>4238.1</v>
      </c>
      <c r="E25" s="43">
        <v>1896.4</v>
      </c>
      <c r="F25" s="43">
        <v>2988.8</v>
      </c>
      <c r="G25" s="62">
        <v>8540.652440000002</v>
      </c>
      <c r="H25" s="50">
        <v>12015.09</v>
      </c>
      <c r="I25" s="50">
        <v>9755.306</v>
      </c>
      <c r="J25" s="50">
        <v>9785.522</v>
      </c>
      <c r="K25" s="50">
        <v>18954.876</v>
      </c>
      <c r="L25" s="50">
        <v>20305.805</v>
      </c>
      <c r="M25" s="50">
        <v>19620.104</v>
      </c>
      <c r="N25" s="50">
        <v>41944.999</v>
      </c>
      <c r="O25" s="50">
        <v>34329.605</v>
      </c>
      <c r="P25" s="50">
        <v>41641.34</v>
      </c>
      <c r="Q25" s="50">
        <v>45819.821</v>
      </c>
      <c r="R25" s="50">
        <v>30291.421</v>
      </c>
      <c r="S25" s="50">
        <v>43158.51619</v>
      </c>
      <c r="T25" s="50">
        <v>47217.87508</v>
      </c>
      <c r="U25" s="52">
        <v>56298.81663</v>
      </c>
      <c r="V25" s="44">
        <f t="shared" si="7"/>
        <v>6.282902910530588</v>
      </c>
      <c r="W25" s="44">
        <f t="shared" si="1"/>
        <v>9.014230847940667</v>
      </c>
      <c r="X25" s="44">
        <f t="shared" si="2"/>
        <v>8.659884771089407</v>
      </c>
      <c r="Y25" s="44">
        <f t="shared" si="3"/>
        <v>7.811862787575516</v>
      </c>
      <c r="Z25" s="44">
        <f t="shared" si="4"/>
        <v>8.95838038913364</v>
      </c>
      <c r="AA25" s="100"/>
      <c r="AB25" s="11"/>
    </row>
    <row r="26" spans="1:28" ht="11.25" customHeight="1">
      <c r="A26" s="88"/>
      <c r="B26" s="43" t="s">
        <v>6</v>
      </c>
      <c r="C26" s="58">
        <v>11354.9</v>
      </c>
      <c r="D26" s="43">
        <v>7006.1</v>
      </c>
      <c r="E26" s="43">
        <v>4782.4</v>
      </c>
      <c r="F26" s="43">
        <v>8867.9</v>
      </c>
      <c r="G26" s="62">
        <v>22731.24314</v>
      </c>
      <c r="H26" s="50">
        <v>27961.843</v>
      </c>
      <c r="I26" s="50">
        <v>21039.296</v>
      </c>
      <c r="J26" s="50">
        <v>26558.971</v>
      </c>
      <c r="K26" s="50">
        <v>35466.994</v>
      </c>
      <c r="L26" s="50">
        <v>44098.343</v>
      </c>
      <c r="M26" s="50">
        <v>38794.711</v>
      </c>
      <c r="N26" s="50">
        <v>82218.63</v>
      </c>
      <c r="O26" s="50">
        <v>59513.004</v>
      </c>
      <c r="P26" s="50">
        <v>60007.15</v>
      </c>
      <c r="Q26" s="50">
        <v>88346.823</v>
      </c>
      <c r="R26" s="50">
        <v>46287.463</v>
      </c>
      <c r="S26" s="50">
        <v>66264.0526</v>
      </c>
      <c r="T26" s="50">
        <v>89695.1929</v>
      </c>
      <c r="U26" s="52">
        <v>89516.58459</v>
      </c>
      <c r="V26" s="44">
        <f t="shared" si="7"/>
        <v>15.844418308015968</v>
      </c>
      <c r="W26" s="44">
        <f t="shared" si="1"/>
        <v>19.44101712669542</v>
      </c>
      <c r="X26" s="44">
        <f t="shared" si="2"/>
        <v>17.12313691037085</v>
      </c>
      <c r="Y26" s="44">
        <f t="shared" si="3"/>
        <v>15.062329881084013</v>
      </c>
      <c r="Z26" s="44">
        <f t="shared" si="4"/>
        <v>14.244058115174608</v>
      </c>
      <c r="AA26" s="100"/>
      <c r="AB26" s="11"/>
    </row>
    <row r="27" spans="1:28" ht="11.25" customHeight="1">
      <c r="A27" s="88"/>
      <c r="B27" s="43" t="s">
        <v>5</v>
      </c>
      <c r="C27" s="58">
        <v>12033.6</v>
      </c>
      <c r="D27" s="43">
        <v>11237.1</v>
      </c>
      <c r="E27" s="43">
        <v>6022.6</v>
      </c>
      <c r="F27" s="43">
        <v>9494.6</v>
      </c>
      <c r="G27" s="62">
        <v>22370.32287</v>
      </c>
      <c r="H27" s="50">
        <v>34007.166</v>
      </c>
      <c r="I27" s="50">
        <v>26934.786</v>
      </c>
      <c r="J27" s="50">
        <v>35844.026</v>
      </c>
      <c r="K27" s="50">
        <v>47975.82</v>
      </c>
      <c r="L27" s="50">
        <v>63291.705</v>
      </c>
      <c r="M27" s="50">
        <v>57285.945</v>
      </c>
      <c r="N27" s="50">
        <v>96655.176</v>
      </c>
      <c r="O27" s="50">
        <v>88784.169</v>
      </c>
      <c r="P27" s="50">
        <v>98765.602</v>
      </c>
      <c r="Q27" s="50">
        <v>134646.873</v>
      </c>
      <c r="R27" s="50">
        <v>78724.912</v>
      </c>
      <c r="S27" s="50">
        <v>93764.77093</v>
      </c>
      <c r="T27" s="50">
        <v>123313.82394</v>
      </c>
      <c r="U27" s="52">
        <v>128114.44218</v>
      </c>
      <c r="V27" s="44">
        <f t="shared" si="7"/>
        <v>19.95328573558401</v>
      </c>
      <c r="W27" s="44">
        <f t="shared" si="1"/>
        <v>24.88864817196717</v>
      </c>
      <c r="X27" s="44">
        <f t="shared" si="2"/>
        <v>25.284763154311793</v>
      </c>
      <c r="Y27" s="44">
        <f t="shared" si="3"/>
        <v>22.956067345878683</v>
      </c>
      <c r="Z27" s="44">
        <f t="shared" si="4"/>
        <v>20.385826471857545</v>
      </c>
      <c r="AA27" s="100"/>
      <c r="AB27" s="11"/>
    </row>
    <row r="28" spans="1:29" ht="12.75">
      <c r="A28" s="46" t="s">
        <v>3</v>
      </c>
      <c r="B28" s="43"/>
      <c r="C28" s="59">
        <f>SUM(C29:C31)</f>
        <v>7786.2</v>
      </c>
      <c r="D28" s="10">
        <f>SUM(D29:D31)</f>
        <v>7826.8</v>
      </c>
      <c r="E28" s="10">
        <f>SUM(E29:E31)</f>
        <v>4547.7</v>
      </c>
      <c r="F28" s="10">
        <f>SUM(F29:F31)</f>
        <v>7723.900000000001</v>
      </c>
      <c r="G28" s="10">
        <f>SUM(G29:G31)</f>
        <v>16523.374909999995</v>
      </c>
      <c r="H28" s="10">
        <f>SUM(H29:H31)</f>
        <v>26118.038</v>
      </c>
      <c r="I28" s="10">
        <f aca="true" t="shared" si="9" ref="I28:U28">SUM(I29:I31)</f>
        <v>19839.732</v>
      </c>
      <c r="J28" s="10">
        <f t="shared" si="9"/>
        <v>25055.429</v>
      </c>
      <c r="K28" s="10">
        <f t="shared" si="9"/>
        <v>35877.445999999996</v>
      </c>
      <c r="L28" s="10">
        <f t="shared" si="9"/>
        <v>37952.051999999996</v>
      </c>
      <c r="M28" s="10">
        <f t="shared" si="9"/>
        <v>30067.579</v>
      </c>
      <c r="N28" s="10">
        <f t="shared" si="9"/>
        <v>78894.564</v>
      </c>
      <c r="O28" s="10">
        <f t="shared" si="9"/>
        <v>71570.855</v>
      </c>
      <c r="P28" s="10">
        <f t="shared" si="9"/>
        <v>71061.622</v>
      </c>
      <c r="Q28" s="10">
        <f t="shared" si="9"/>
        <v>101935.57699999999</v>
      </c>
      <c r="R28" s="10">
        <f t="shared" si="9"/>
        <v>51270.619</v>
      </c>
      <c r="S28" s="10">
        <f t="shared" si="9"/>
        <v>81599.92711</v>
      </c>
      <c r="T28" s="10">
        <f t="shared" si="9"/>
        <v>94597.39682</v>
      </c>
      <c r="U28" s="82">
        <f t="shared" si="9"/>
        <v>132531.84944999998</v>
      </c>
      <c r="V28" s="49">
        <f t="shared" si="7"/>
        <v>15.066841154935643</v>
      </c>
      <c r="W28" s="49">
        <f t="shared" si="1"/>
        <v>18.332579645300264</v>
      </c>
      <c r="X28" s="49">
        <f t="shared" si="2"/>
        <v>13.271171727001434</v>
      </c>
      <c r="Y28" s="49">
        <f t="shared" si="3"/>
        <v>17.379088859739078</v>
      </c>
      <c r="Z28" s="49">
        <f t="shared" si="4"/>
        <v>21.088733158484008</v>
      </c>
      <c r="AA28" s="105"/>
      <c r="AB28" s="11"/>
      <c r="AC28" s="28"/>
    </row>
    <row r="29" spans="1:28" ht="11.25" customHeight="1">
      <c r="A29" s="88"/>
      <c r="B29" s="43" t="s">
        <v>11</v>
      </c>
      <c r="C29" s="63">
        <v>2246.2</v>
      </c>
      <c r="D29" s="43">
        <v>1481</v>
      </c>
      <c r="E29" s="43">
        <v>950.2</v>
      </c>
      <c r="F29" s="43">
        <v>2365.9</v>
      </c>
      <c r="G29" s="62">
        <v>3547.1474700000003</v>
      </c>
      <c r="H29" s="50">
        <v>7016.178</v>
      </c>
      <c r="I29" s="50">
        <v>5483.791</v>
      </c>
      <c r="J29" s="50">
        <v>7389.355</v>
      </c>
      <c r="K29" s="50">
        <v>7795.313</v>
      </c>
      <c r="L29" s="50">
        <v>10687.641</v>
      </c>
      <c r="M29" s="50">
        <v>7983.096</v>
      </c>
      <c r="N29" s="50">
        <v>19659.964</v>
      </c>
      <c r="O29" s="50">
        <v>19774.837</v>
      </c>
      <c r="P29" s="50">
        <v>20267.651</v>
      </c>
      <c r="Q29" s="50">
        <v>23469.127</v>
      </c>
      <c r="R29" s="50">
        <v>10993.362</v>
      </c>
      <c r="S29" s="50">
        <v>21978.74603</v>
      </c>
      <c r="T29" s="50">
        <v>20851.68511</v>
      </c>
      <c r="U29" s="52">
        <v>29488.63041</v>
      </c>
      <c r="V29" s="44">
        <f t="shared" si="7"/>
        <v>3.148077592061888</v>
      </c>
      <c r="W29" s="44">
        <f t="shared" si="1"/>
        <v>5.067207322441694</v>
      </c>
      <c r="X29" s="44">
        <f t="shared" si="2"/>
        <v>3.523563966661174</v>
      </c>
      <c r="Y29" s="44">
        <f t="shared" si="3"/>
        <v>4.00127272143171</v>
      </c>
      <c r="Z29" s="44">
        <f t="shared" si="4"/>
        <v>4.692289894892484</v>
      </c>
      <c r="AA29" s="100"/>
      <c r="AB29" s="11"/>
    </row>
    <row r="30" spans="1:28" ht="11.25" customHeight="1">
      <c r="A30" s="88"/>
      <c r="B30" s="43" t="s">
        <v>7</v>
      </c>
      <c r="C30" s="58">
        <v>3067</v>
      </c>
      <c r="D30" s="43">
        <v>4264.5</v>
      </c>
      <c r="E30" s="43">
        <v>2386.5</v>
      </c>
      <c r="F30" s="43">
        <v>3214.3</v>
      </c>
      <c r="G30" s="62">
        <v>9951.367679999994</v>
      </c>
      <c r="H30" s="50">
        <v>13972.183</v>
      </c>
      <c r="I30" s="50">
        <v>11522.401</v>
      </c>
      <c r="J30" s="50">
        <v>13873.749</v>
      </c>
      <c r="K30" s="50">
        <v>21455.768</v>
      </c>
      <c r="L30" s="50">
        <v>20906.694</v>
      </c>
      <c r="M30" s="50">
        <v>16871.995</v>
      </c>
      <c r="N30" s="50">
        <v>41327.894</v>
      </c>
      <c r="O30" s="50">
        <v>38608.226</v>
      </c>
      <c r="P30" s="50">
        <v>37425.737</v>
      </c>
      <c r="Q30" s="50">
        <v>61283.518</v>
      </c>
      <c r="R30" s="50">
        <v>30822.875</v>
      </c>
      <c r="S30" s="50">
        <v>42856.64758</v>
      </c>
      <c r="T30" s="50">
        <v>53189.3635</v>
      </c>
      <c r="U30" s="52">
        <v>72148.95665</v>
      </c>
      <c r="V30" s="44">
        <f t="shared" si="7"/>
        <v>7.906637732535988</v>
      </c>
      <c r="W30" s="44">
        <f t="shared" si="1"/>
        <v>10.64708606132318</v>
      </c>
      <c r="X30" s="44">
        <f t="shared" si="2"/>
        <v>7.44692956563312</v>
      </c>
      <c r="Y30" s="44">
        <f t="shared" si="3"/>
        <v>10.448282496693173</v>
      </c>
      <c r="Z30" s="44">
        <f t="shared" si="4"/>
        <v>11.48048639454703</v>
      </c>
      <c r="AA30" s="100"/>
      <c r="AB30" s="11"/>
    </row>
    <row r="31" spans="1:28" ht="11.25" customHeight="1">
      <c r="A31" s="88"/>
      <c r="B31" s="43" t="s">
        <v>10</v>
      </c>
      <c r="C31" s="58">
        <v>2473</v>
      </c>
      <c r="D31" s="43">
        <v>2081.3</v>
      </c>
      <c r="E31" s="43">
        <v>1211</v>
      </c>
      <c r="F31" s="43">
        <v>2143.7</v>
      </c>
      <c r="G31" s="62">
        <v>3024.85976</v>
      </c>
      <c r="H31" s="50">
        <v>5129.677</v>
      </c>
      <c r="I31" s="50">
        <v>2833.54</v>
      </c>
      <c r="J31" s="50">
        <v>3792.325</v>
      </c>
      <c r="K31" s="50">
        <v>6626.365</v>
      </c>
      <c r="L31" s="50">
        <v>6357.717</v>
      </c>
      <c r="M31" s="50">
        <v>5212.488</v>
      </c>
      <c r="N31" s="50">
        <v>17906.706</v>
      </c>
      <c r="O31" s="50">
        <v>13187.792</v>
      </c>
      <c r="P31" s="50">
        <v>13368.234</v>
      </c>
      <c r="Q31" s="50">
        <v>17182.932</v>
      </c>
      <c r="R31" s="50">
        <v>9454.382</v>
      </c>
      <c r="S31" s="50">
        <v>16764.5335</v>
      </c>
      <c r="T31" s="50">
        <v>20556.34821</v>
      </c>
      <c r="U31" s="52">
        <v>30894.26239</v>
      </c>
      <c r="V31" s="44">
        <f t="shared" si="7"/>
        <v>4.012125830337768</v>
      </c>
      <c r="W31" s="44">
        <f t="shared" si="1"/>
        <v>2.6182862615353937</v>
      </c>
      <c r="X31" s="44">
        <f t="shared" si="2"/>
        <v>2.3006781947071375</v>
      </c>
      <c r="Y31" s="44">
        <f t="shared" si="3"/>
        <v>2.9295336416141944</v>
      </c>
      <c r="Z31" s="44">
        <f t="shared" si="4"/>
        <v>4.915956869044496</v>
      </c>
      <c r="AA31" s="100"/>
      <c r="AB31" s="11"/>
    </row>
    <row r="32" spans="1:28" ht="12.75">
      <c r="A32" s="46" t="s">
        <v>36</v>
      </c>
      <c r="B32" s="43"/>
      <c r="C32" s="59">
        <f>SUM(C33:C36)</f>
        <v>6845.400000000001</v>
      </c>
      <c r="D32" s="10">
        <f>SUM(D33:D36)</f>
        <v>7911.6</v>
      </c>
      <c r="E32" s="10">
        <f>SUM(E33:E36)</f>
        <v>4118.799999999999</v>
      </c>
      <c r="F32" s="48">
        <f>SUM(F33:F36)</f>
        <v>5167.7</v>
      </c>
      <c r="G32" s="48">
        <f aca="true" t="shared" si="10" ref="G32:U32">SUM(G33:G36)</f>
        <v>8354.37834</v>
      </c>
      <c r="H32" s="48">
        <f t="shared" si="10"/>
        <v>10753.796999999999</v>
      </c>
      <c r="I32" s="48">
        <f t="shared" si="10"/>
        <v>10925.765</v>
      </c>
      <c r="J32" s="48">
        <f t="shared" si="10"/>
        <v>10482.069</v>
      </c>
      <c r="K32" s="48">
        <f t="shared" si="10"/>
        <v>20923.5</v>
      </c>
      <c r="L32" s="48">
        <f t="shared" si="10"/>
        <v>21960.010000000002</v>
      </c>
      <c r="M32" s="48">
        <f t="shared" si="10"/>
        <v>17370.456000000002</v>
      </c>
      <c r="N32" s="48">
        <f t="shared" si="10"/>
        <v>30823.239000000005</v>
      </c>
      <c r="O32" s="48">
        <f t="shared" si="10"/>
        <v>39792.388</v>
      </c>
      <c r="P32" s="48">
        <f t="shared" si="10"/>
        <v>43057.669</v>
      </c>
      <c r="Q32" s="48">
        <f t="shared" si="10"/>
        <v>60127.26400000001</v>
      </c>
      <c r="R32" s="48">
        <f t="shared" si="10"/>
        <v>44570.229</v>
      </c>
      <c r="S32" s="48">
        <f t="shared" si="10"/>
        <v>48892.1385</v>
      </c>
      <c r="T32" s="48">
        <f t="shared" si="10"/>
        <v>46850.70799</v>
      </c>
      <c r="U32" s="80">
        <f t="shared" si="10"/>
        <v>60721.972969999995</v>
      </c>
      <c r="V32" s="49">
        <f>+E32*100/(E$38-E$37)</f>
        <v>13.645866118906023</v>
      </c>
      <c r="W32" s="49">
        <f t="shared" si="1"/>
        <v>10.095774330436221</v>
      </c>
      <c r="X32" s="49">
        <f t="shared" si="2"/>
        <v>7.666939348602773</v>
      </c>
      <c r="Y32" s="49">
        <f t="shared" si="3"/>
        <v>10.251151704855614</v>
      </c>
      <c r="Z32" s="49">
        <f t="shared" si="4"/>
        <v>9.66220187928577</v>
      </c>
      <c r="AA32" s="105"/>
      <c r="AB32" s="11"/>
    </row>
    <row r="33" spans="1:27" ht="11.25" customHeight="1">
      <c r="A33" s="88"/>
      <c r="B33" s="77" t="s">
        <v>37</v>
      </c>
      <c r="C33" s="63">
        <v>6276</v>
      </c>
      <c r="D33" s="43">
        <v>6868.8</v>
      </c>
      <c r="E33" s="43">
        <v>3629.6</v>
      </c>
      <c r="F33" s="43">
        <v>3277.5</v>
      </c>
      <c r="G33" s="62">
        <v>5719.660059999999</v>
      </c>
      <c r="H33" s="50">
        <v>8749.684</v>
      </c>
      <c r="I33" s="50">
        <v>9869.677</v>
      </c>
      <c r="J33" s="50">
        <v>7277.835</v>
      </c>
      <c r="K33" s="50">
        <v>13385.551</v>
      </c>
      <c r="L33" s="50">
        <v>15843.305</v>
      </c>
      <c r="M33" s="50">
        <v>12115.317</v>
      </c>
      <c r="N33" s="50">
        <v>18881.649</v>
      </c>
      <c r="O33" s="50">
        <v>27416.731</v>
      </c>
      <c r="P33" s="50">
        <v>31879.062</v>
      </c>
      <c r="Q33" s="50">
        <v>42637.239</v>
      </c>
      <c r="R33" s="50">
        <v>28908.358</v>
      </c>
      <c r="S33" s="50">
        <v>29846.01991</v>
      </c>
      <c r="T33" s="50">
        <v>28812.00712</v>
      </c>
      <c r="U33" s="52">
        <v>41218.92718</v>
      </c>
      <c r="V33" s="44">
        <f t="shared" si="7"/>
        <v>12.025113058459091</v>
      </c>
      <c r="W33" s="44">
        <f t="shared" si="1"/>
        <v>9.119913498624285</v>
      </c>
      <c r="X33" s="44">
        <f t="shared" si="2"/>
        <v>5.347435935366123</v>
      </c>
      <c r="Y33" s="44">
        <f t="shared" si="3"/>
        <v>7.269261499495241</v>
      </c>
      <c r="Z33" s="44">
        <f t="shared" si="4"/>
        <v>6.558838196142021</v>
      </c>
      <c r="AA33" s="100"/>
    </row>
    <row r="34" spans="1:27" ht="11.25" customHeight="1">
      <c r="A34" s="88"/>
      <c r="B34" s="77" t="s">
        <v>18</v>
      </c>
      <c r="C34" s="58">
        <v>348.3</v>
      </c>
      <c r="D34" s="43">
        <v>498.3</v>
      </c>
      <c r="E34" s="43">
        <v>377.6</v>
      </c>
      <c r="F34" s="43">
        <v>642.3</v>
      </c>
      <c r="G34" s="62">
        <v>1828.751</v>
      </c>
      <c r="H34" s="50">
        <v>945.411</v>
      </c>
      <c r="I34" s="50">
        <v>310.106</v>
      </c>
      <c r="J34" s="50">
        <v>1193.607</v>
      </c>
      <c r="K34" s="50">
        <v>2806.745</v>
      </c>
      <c r="L34" s="50">
        <v>2544.779</v>
      </c>
      <c r="M34" s="50">
        <v>1709.021</v>
      </c>
      <c r="N34" s="50">
        <v>5260.278</v>
      </c>
      <c r="O34" s="50">
        <v>5803.683</v>
      </c>
      <c r="P34" s="50">
        <v>5756.032</v>
      </c>
      <c r="Q34" s="50">
        <v>6633.692</v>
      </c>
      <c r="R34" s="50">
        <v>8057.784</v>
      </c>
      <c r="S34" s="50">
        <v>10218.88456</v>
      </c>
      <c r="T34" s="50">
        <v>6477.02624</v>
      </c>
      <c r="U34" s="52">
        <v>9122.07208</v>
      </c>
      <c r="V34" s="44">
        <f t="shared" si="7"/>
        <v>1.2510146271969784</v>
      </c>
      <c r="W34" s="44">
        <f t="shared" si="1"/>
        <v>0.286548373913795</v>
      </c>
      <c r="X34" s="44">
        <f t="shared" si="2"/>
        <v>0.7543244893794646</v>
      </c>
      <c r="Y34" s="44">
        <f t="shared" si="3"/>
        <v>1.1309841581231275</v>
      </c>
      <c r="Z34" s="44">
        <f t="shared" si="4"/>
        <v>1.4515223679886347</v>
      </c>
      <c r="AA34" s="100"/>
    </row>
    <row r="35" spans="1:27" ht="11.25" customHeight="1">
      <c r="A35" s="88"/>
      <c r="B35" s="77" t="s">
        <v>32</v>
      </c>
      <c r="C35" s="58">
        <v>149.8</v>
      </c>
      <c r="D35" s="43">
        <v>166</v>
      </c>
      <c r="E35" s="43">
        <v>39.1</v>
      </c>
      <c r="F35" s="43">
        <v>161.6</v>
      </c>
      <c r="G35" s="62">
        <v>746.72561</v>
      </c>
      <c r="H35" s="50">
        <v>589.276</v>
      </c>
      <c r="I35" s="50">
        <v>65.373</v>
      </c>
      <c r="J35" s="50">
        <v>1320.338</v>
      </c>
      <c r="K35" s="50">
        <v>2617.038</v>
      </c>
      <c r="L35" s="50">
        <v>1840.419</v>
      </c>
      <c r="M35" s="50">
        <v>1032.754</v>
      </c>
      <c r="N35" s="50">
        <v>3284.859</v>
      </c>
      <c r="O35" s="50">
        <v>3120.419</v>
      </c>
      <c r="P35" s="50">
        <v>3435.189</v>
      </c>
      <c r="Q35" s="50">
        <v>3549.601</v>
      </c>
      <c r="R35" s="50">
        <v>3925.373</v>
      </c>
      <c r="S35" s="50">
        <v>6211.39594</v>
      </c>
      <c r="T35" s="50">
        <v>6568.33186</v>
      </c>
      <c r="U35" s="52">
        <v>5924.93973</v>
      </c>
      <c r="V35" s="44">
        <f t="shared" si="7"/>
        <v>0.12954097437341594</v>
      </c>
      <c r="W35" s="44">
        <f t="shared" si="1"/>
        <v>0.06040685071513135</v>
      </c>
      <c r="X35" s="44">
        <f t="shared" si="2"/>
        <v>0.45583502701523243</v>
      </c>
      <c r="Y35" s="44">
        <f t="shared" si="3"/>
        <v>0.6051746898496361</v>
      </c>
      <c r="Z35" s="44">
        <f t="shared" si="4"/>
        <v>0.9427882691187353</v>
      </c>
      <c r="AA35" s="100"/>
    </row>
    <row r="36" spans="1:27" ht="11.25" customHeight="1">
      <c r="A36" s="88"/>
      <c r="B36" s="77" t="s">
        <v>31</v>
      </c>
      <c r="C36" s="58">
        <v>71.3</v>
      </c>
      <c r="D36" s="43">
        <v>378.5</v>
      </c>
      <c r="E36" s="43">
        <v>72.5</v>
      </c>
      <c r="F36" s="43">
        <v>1086.3</v>
      </c>
      <c r="G36" s="62">
        <v>59.24167</v>
      </c>
      <c r="H36" s="50">
        <v>469.426</v>
      </c>
      <c r="I36" s="50">
        <v>680.609</v>
      </c>
      <c r="J36" s="50">
        <v>690.289</v>
      </c>
      <c r="K36" s="50">
        <v>2114.166</v>
      </c>
      <c r="L36" s="50">
        <v>1731.507</v>
      </c>
      <c r="M36" s="50">
        <v>2513.364</v>
      </c>
      <c r="N36" s="50">
        <v>3396.453</v>
      </c>
      <c r="O36" s="50">
        <v>3451.555</v>
      </c>
      <c r="P36" s="50">
        <v>1987.386</v>
      </c>
      <c r="Q36" s="50">
        <v>7306.732</v>
      </c>
      <c r="R36" s="50">
        <v>3678.714</v>
      </c>
      <c r="S36" s="50">
        <v>2615.83809</v>
      </c>
      <c r="T36" s="50">
        <v>4993.34277</v>
      </c>
      <c r="U36" s="52">
        <v>4456.03398</v>
      </c>
      <c r="V36" s="44">
        <f t="shared" si="7"/>
        <v>0.2401974588765385</v>
      </c>
      <c r="W36" s="44">
        <f t="shared" si="1"/>
        <v>0.6289056071830088</v>
      </c>
      <c r="X36" s="44">
        <f t="shared" si="2"/>
        <v>1.1093438968419513</v>
      </c>
      <c r="Y36" s="44">
        <f t="shared" si="3"/>
        <v>1.2457313573876079</v>
      </c>
      <c r="Z36" s="44">
        <f t="shared" si="4"/>
        <v>0.7090530460363804</v>
      </c>
      <c r="AA36" s="100"/>
    </row>
    <row r="37" spans="1:27" ht="11.25" customHeight="1">
      <c r="A37" s="83" t="s">
        <v>40</v>
      </c>
      <c r="B37" s="84"/>
      <c r="C37" s="85">
        <v>1138.2</v>
      </c>
      <c r="D37" s="86">
        <v>2097.4</v>
      </c>
      <c r="E37" s="86">
        <v>1094</v>
      </c>
      <c r="F37" s="87">
        <v>2015.5</v>
      </c>
      <c r="G37" s="87">
        <v>2832.75561</v>
      </c>
      <c r="H37" s="87">
        <v>11520.815</v>
      </c>
      <c r="I37" s="87">
        <v>14563.689999999999</v>
      </c>
      <c r="J37" s="87">
        <v>8112.965</v>
      </c>
      <c r="K37" s="87">
        <v>4366.558</v>
      </c>
      <c r="L37" s="87">
        <v>283.466</v>
      </c>
      <c r="M37" s="87">
        <v>1090.943</v>
      </c>
      <c r="N37" s="87">
        <v>1579.592</v>
      </c>
      <c r="O37" s="87">
        <v>1230.628</v>
      </c>
      <c r="P37" s="94">
        <v>2828.416</v>
      </c>
      <c r="Q37" s="94">
        <v>4530.825</v>
      </c>
      <c r="R37" s="94">
        <v>8295.633</v>
      </c>
      <c r="S37" s="94">
        <v>7724.98357</v>
      </c>
      <c r="T37" s="94">
        <v>3229.47984</v>
      </c>
      <c r="U37" s="110">
        <v>3154.4406799999997</v>
      </c>
      <c r="V37" s="95" t="s">
        <v>35</v>
      </c>
      <c r="W37" s="95" t="s">
        <v>35</v>
      </c>
      <c r="X37" s="95" t="s">
        <v>35</v>
      </c>
      <c r="Y37" s="95" t="s">
        <v>35</v>
      </c>
      <c r="Z37" s="95" t="s">
        <v>35</v>
      </c>
      <c r="AA37" s="106"/>
    </row>
    <row r="38" spans="1:27" ht="12.75">
      <c r="A38" s="122" t="s">
        <v>19</v>
      </c>
      <c r="B38" s="123"/>
      <c r="C38" s="56">
        <f>+C5+C13+C23+C28+C32+C37</f>
        <v>50013.399999999994</v>
      </c>
      <c r="D38" s="54">
        <f aca="true" t="shared" si="11" ref="D38:U38">+D5+D13+D23+D28+D32+D37</f>
        <v>53460.90000000001</v>
      </c>
      <c r="E38" s="54">
        <f t="shared" si="11"/>
        <v>31277.5</v>
      </c>
      <c r="F38" s="54">
        <f t="shared" si="11"/>
        <v>49915.99999999999</v>
      </c>
      <c r="G38" s="54">
        <f t="shared" si="11"/>
        <v>96508.53524</v>
      </c>
      <c r="H38" s="54">
        <f t="shared" si="11"/>
        <v>151955.527</v>
      </c>
      <c r="I38" s="54">
        <f t="shared" si="11"/>
        <v>122784.859</v>
      </c>
      <c r="J38" s="54">
        <f t="shared" si="11"/>
        <v>140336.373</v>
      </c>
      <c r="K38" s="54">
        <f t="shared" si="11"/>
        <v>223133.81699999995</v>
      </c>
      <c r="L38" s="54">
        <f t="shared" si="11"/>
        <v>241974.80299999999</v>
      </c>
      <c r="M38" s="54">
        <f t="shared" si="11"/>
        <v>227654.05</v>
      </c>
      <c r="N38" s="54">
        <f t="shared" si="11"/>
        <v>474350.67000000004</v>
      </c>
      <c r="O38" s="54">
        <f t="shared" si="11"/>
        <v>418196.291</v>
      </c>
      <c r="P38" s="97">
        <f t="shared" si="11"/>
        <v>424161.317</v>
      </c>
      <c r="Q38" s="97">
        <f t="shared" si="11"/>
        <v>591072.3739999998</v>
      </c>
      <c r="R38" s="97">
        <f t="shared" si="11"/>
        <v>350190.21799999994</v>
      </c>
      <c r="S38" s="97">
        <f t="shared" si="11"/>
        <v>458700.30266999995</v>
      </c>
      <c r="T38" s="97">
        <f t="shared" si="11"/>
        <v>519731.6322800001</v>
      </c>
      <c r="U38" s="119">
        <f t="shared" si="11"/>
        <v>631603.04617</v>
      </c>
      <c r="V38" s="53">
        <f>+V5+V13+V23+V28+V32</f>
        <v>100</v>
      </c>
      <c r="W38" s="53">
        <f>+W5+W13+W23+W28+W32</f>
        <v>100</v>
      </c>
      <c r="X38" s="53">
        <f>+X5+X13+X23+X28+X32</f>
        <v>100</v>
      </c>
      <c r="Y38" s="53">
        <f>+Y5+Y13+Y23+Y28+Y32</f>
        <v>100.00000000000001</v>
      </c>
      <c r="Z38" s="53">
        <f>+Z5+Z13+Z23+Z28+Z32</f>
        <v>100</v>
      </c>
      <c r="AA38" s="107"/>
    </row>
    <row r="39" spans="1:27" ht="11.25" customHeight="1">
      <c r="A39" s="34" t="s">
        <v>41</v>
      </c>
      <c r="B39" s="76"/>
      <c r="C39" s="51">
        <v>11001.804</v>
      </c>
      <c r="D39" s="36">
        <v>17990.694</v>
      </c>
      <c r="E39" s="36">
        <v>13304.919</v>
      </c>
      <c r="F39" s="36">
        <v>26540.629</v>
      </c>
      <c r="G39" s="64">
        <v>19288.863</v>
      </c>
      <c r="H39" s="64">
        <v>28647.172</v>
      </c>
      <c r="I39" s="64">
        <v>49847.45572</v>
      </c>
      <c r="J39" s="64">
        <v>47646.29</v>
      </c>
      <c r="K39" s="64">
        <v>1275.5296</v>
      </c>
      <c r="L39" s="64">
        <v>568.37432</v>
      </c>
      <c r="M39" s="64">
        <v>4575.116359999999</v>
      </c>
      <c r="N39" s="64">
        <v>3028.1772899999996</v>
      </c>
      <c r="O39" s="64">
        <v>5358.16257</v>
      </c>
      <c r="P39" s="93">
        <v>3393.7337500000003</v>
      </c>
      <c r="Q39" s="93">
        <v>3934.81903</v>
      </c>
      <c r="R39" s="96">
        <v>1151.37</v>
      </c>
      <c r="S39" s="96"/>
      <c r="T39" s="96"/>
      <c r="U39" s="52"/>
      <c r="V39" s="31"/>
      <c r="W39" s="31"/>
      <c r="X39" s="37"/>
      <c r="Y39" s="38"/>
      <c r="Z39" s="38"/>
      <c r="AA39" s="108"/>
    </row>
    <row r="40" spans="1:27" ht="13.5" thickBot="1">
      <c r="A40" s="121" t="s">
        <v>4</v>
      </c>
      <c r="B40" s="121"/>
      <c r="C40" s="81">
        <f>+C38+C39</f>
        <v>61015.204</v>
      </c>
      <c r="D40" s="15">
        <f aca="true" t="shared" si="12" ref="D40:L40">+D38+D39</f>
        <v>71451.59400000001</v>
      </c>
      <c r="E40" s="15">
        <f t="shared" si="12"/>
        <v>44582.419</v>
      </c>
      <c r="F40" s="15">
        <f t="shared" si="12"/>
        <v>76456.62899999999</v>
      </c>
      <c r="G40" s="15">
        <f t="shared" si="12"/>
        <v>115797.39824</v>
      </c>
      <c r="H40" s="15">
        <f t="shared" si="12"/>
        <v>180602.699</v>
      </c>
      <c r="I40" s="15">
        <f t="shared" si="12"/>
        <v>172632.31472</v>
      </c>
      <c r="J40" s="15">
        <f t="shared" si="12"/>
        <v>187982.663</v>
      </c>
      <c r="K40" s="15">
        <f t="shared" si="12"/>
        <v>224409.34659999996</v>
      </c>
      <c r="L40" s="15">
        <f t="shared" si="12"/>
        <v>242543.17732</v>
      </c>
      <c r="M40" s="15">
        <f aca="true" t="shared" si="13" ref="M40:U40">+M38+M39</f>
        <v>232229.16635999997</v>
      </c>
      <c r="N40" s="15">
        <f t="shared" si="13"/>
        <v>477378.84729000006</v>
      </c>
      <c r="O40" s="15">
        <f t="shared" si="13"/>
        <v>423554.45357</v>
      </c>
      <c r="P40" s="98">
        <f t="shared" si="13"/>
        <v>427555.05075</v>
      </c>
      <c r="Q40" s="98">
        <f t="shared" si="13"/>
        <v>595007.1930299998</v>
      </c>
      <c r="R40" s="98">
        <f t="shared" si="13"/>
        <v>351341.58799999993</v>
      </c>
      <c r="S40" s="98">
        <f t="shared" si="13"/>
        <v>458700.30266999995</v>
      </c>
      <c r="T40" s="98">
        <f t="shared" si="13"/>
        <v>519731.6322800001</v>
      </c>
      <c r="U40" s="120">
        <f t="shared" si="13"/>
        <v>631603.04617</v>
      </c>
      <c r="V40" s="15"/>
      <c r="W40" s="15"/>
      <c r="X40" s="16"/>
      <c r="Y40" s="16"/>
      <c r="Z40" s="16"/>
      <c r="AA40" s="109"/>
    </row>
    <row r="41" spans="1:25" ht="12.75" customHeight="1">
      <c r="A41" s="71" t="s">
        <v>49</v>
      </c>
      <c r="B41" s="73"/>
      <c r="C41" s="9"/>
      <c r="D41" s="9"/>
      <c r="E41" s="9"/>
      <c r="F41" s="9"/>
      <c r="G41" s="9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17"/>
      <c r="W41" s="17"/>
      <c r="X41" s="17"/>
      <c r="Y41" s="17"/>
    </row>
    <row r="42" spans="1:25" ht="10.5" customHeight="1">
      <c r="A42" s="71" t="s">
        <v>45</v>
      </c>
      <c r="B42" s="7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4"/>
      <c r="Y42" s="18"/>
    </row>
    <row r="43" spans="1:25" ht="10.5" customHeight="1">
      <c r="A43" s="72" t="s">
        <v>46</v>
      </c>
      <c r="B43" s="73"/>
      <c r="C43" s="11"/>
      <c r="D43" s="11"/>
      <c r="E43" s="11"/>
      <c r="F43" s="11"/>
      <c r="G43" s="1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2"/>
      <c r="U43" s="102"/>
      <c r="V43" s="11"/>
      <c r="W43" s="11"/>
      <c r="X43" s="14"/>
      <c r="Y43" s="18"/>
    </row>
    <row r="44" spans="1:25" ht="10.5" customHeight="1">
      <c r="A44" s="66" t="s">
        <v>44</v>
      </c>
      <c r="B44" s="73"/>
      <c r="C44" s="23"/>
      <c r="D44" s="23"/>
      <c r="E44" s="23"/>
      <c r="F44" s="11"/>
      <c r="G44" s="11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12"/>
      <c r="W44" s="12"/>
      <c r="X44" s="14"/>
      <c r="Y44" s="18"/>
    </row>
    <row r="45" spans="1:26" s="21" customFormat="1" ht="10.5" customHeight="1">
      <c r="A45" s="66" t="s">
        <v>39</v>
      </c>
      <c r="B45" s="74"/>
      <c r="G45" s="8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18"/>
      <c r="W45" s="18"/>
      <c r="X45" s="18"/>
      <c r="Y45" s="18"/>
      <c r="Z45" s="22"/>
    </row>
    <row r="46" spans="1:26" s="21" customFormat="1" ht="10.5" customHeight="1">
      <c r="A46" s="66" t="s">
        <v>38</v>
      </c>
      <c r="B46" s="74"/>
      <c r="G46" s="8"/>
      <c r="Z46" s="22"/>
    </row>
    <row r="47" spans="1:26" s="21" customFormat="1" ht="10.5" customHeight="1">
      <c r="A47" s="75" t="s">
        <v>43</v>
      </c>
      <c r="B47" s="74"/>
      <c r="G47" s="8"/>
      <c r="I47" s="23"/>
      <c r="Z47" s="22"/>
    </row>
    <row r="48" spans="1:26" s="21" customFormat="1" ht="9.75" customHeight="1">
      <c r="A48" s="90" t="s">
        <v>42</v>
      </c>
      <c r="B48" s="74"/>
      <c r="G48" s="27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Z48" s="22"/>
    </row>
    <row r="49" spans="1:26" s="21" customFormat="1" ht="9.75" customHeight="1">
      <c r="A49" s="67"/>
      <c r="B49" s="74"/>
      <c r="G49" s="27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Z49" s="22"/>
    </row>
    <row r="50" spans="1:26" s="21" customFormat="1" ht="12.75" customHeight="1">
      <c r="A50" s="67"/>
      <c r="B50" s="13"/>
      <c r="G50" s="27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Z50" s="22"/>
    </row>
    <row r="51" spans="1:26" s="21" customFormat="1" ht="12.75" customHeight="1">
      <c r="A51" s="67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Z51" s="22"/>
    </row>
    <row r="52" spans="1:26" s="21" customFormat="1" ht="12.75" customHeight="1">
      <c r="A52" s="67"/>
      <c r="Z52" s="22"/>
    </row>
    <row r="53" spans="1:26" s="21" customFormat="1" ht="12.75" customHeight="1">
      <c r="A53" s="67"/>
      <c r="B53" s="13"/>
      <c r="G53" s="27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Z53" s="22"/>
    </row>
    <row r="54" spans="1:26" s="21" customFormat="1" ht="12.75" customHeight="1">
      <c r="A54" s="20"/>
      <c r="B54" s="39"/>
      <c r="C54" s="22"/>
      <c r="D54" s="22"/>
      <c r="E54" s="22"/>
      <c r="F54" s="22"/>
      <c r="G54" s="27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22"/>
      <c r="Z54" s="22"/>
    </row>
    <row r="55" spans="2:26" s="21" customFormat="1" ht="12.75">
      <c r="B55" s="78"/>
      <c r="C55" s="118"/>
      <c r="D55" s="118"/>
      <c r="E55" s="118"/>
      <c r="F55" s="118"/>
      <c r="G55" s="118"/>
      <c r="H55" s="11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22"/>
      <c r="Z55" s="22"/>
    </row>
    <row r="56" spans="2:22" ht="12.7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2"/>
    </row>
    <row r="57" spans="2:26" s="21" customFormat="1" ht="12.7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2"/>
      <c r="Z57" s="22"/>
    </row>
    <row r="58" spans="2:26" s="21" customFormat="1" ht="12.7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2"/>
      <c r="Z58" s="22"/>
    </row>
    <row r="59" spans="2:26" s="21" customFormat="1" ht="12.7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2"/>
      <c r="Z59" s="22"/>
    </row>
    <row r="60" spans="2:26" s="21" customFormat="1" ht="12.7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2"/>
      <c r="Z60" s="22"/>
    </row>
    <row r="61" spans="2:26" s="21" customFormat="1" ht="12.7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2"/>
      <c r="Z61" s="22"/>
    </row>
    <row r="62" spans="2:26" s="21" customFormat="1" ht="12.75">
      <c r="B62" s="22"/>
      <c r="C62" s="22"/>
      <c r="D62" s="22"/>
      <c r="E62" s="22"/>
      <c r="F62" s="22"/>
      <c r="G62" s="27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Z62" s="22"/>
    </row>
    <row r="63" spans="2:26" s="21" customFormat="1" ht="12.75">
      <c r="B63" s="78"/>
      <c r="C63" s="22"/>
      <c r="D63" s="22"/>
      <c r="E63" s="22"/>
      <c r="F63" s="22"/>
      <c r="G63" s="27"/>
      <c r="Z63" s="22"/>
    </row>
    <row r="64" spans="2:26" s="21" customFormat="1" ht="12.75">
      <c r="B64" s="19"/>
      <c r="G64" s="8"/>
      <c r="Z64" s="22"/>
    </row>
    <row r="65" spans="2:26" s="21" customFormat="1" ht="12.75">
      <c r="B65" s="19"/>
      <c r="G65" s="8"/>
      <c r="Z65" s="22"/>
    </row>
    <row r="66" spans="2:26" s="21" customFormat="1" ht="12.75">
      <c r="B66" s="24"/>
      <c r="G66" s="8"/>
      <c r="Z66" s="22"/>
    </row>
    <row r="67" spans="7:26" s="21" customFormat="1" ht="12.75">
      <c r="G67" s="8"/>
      <c r="Z67" s="22"/>
    </row>
    <row r="68" spans="7:26" s="21" customFormat="1" ht="12.75">
      <c r="G68" s="8"/>
      <c r="Z68" s="22"/>
    </row>
    <row r="69" spans="7:26" s="21" customFormat="1" ht="12.75">
      <c r="G69" s="8"/>
      <c r="Z69" s="22"/>
    </row>
    <row r="70" spans="7:26" s="21" customFormat="1" ht="12.75">
      <c r="G70" s="8"/>
      <c r="Z70" s="22"/>
    </row>
    <row r="71" spans="1:26" s="21" customFormat="1" ht="12.75">
      <c r="A71" s="35"/>
      <c r="B71" s="13"/>
      <c r="G71" s="8"/>
      <c r="Z71" s="22"/>
    </row>
    <row r="72" ht="12.75">
      <c r="A72" s="65"/>
    </row>
    <row r="73" ht="12.75">
      <c r="A73" s="65"/>
    </row>
  </sheetData>
  <sheetProtection/>
  <mergeCells count="6">
    <mergeCell ref="AA1:AE1"/>
    <mergeCell ref="V3:Z3"/>
    <mergeCell ref="A40:B40"/>
    <mergeCell ref="A38:B38"/>
    <mergeCell ref="A3:B4"/>
    <mergeCell ref="C3:U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90" r:id="rId2"/>
  <ignoredErrors>
    <ignoredError sqref="C32:T3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Maria do Amaral Ornelas</dc:creator>
  <cp:keywords/>
  <dc:description/>
  <cp:lastModifiedBy>ramaral</cp:lastModifiedBy>
  <cp:lastPrinted>2015-05-11T18:49:55Z</cp:lastPrinted>
  <dcterms:created xsi:type="dcterms:W3CDTF">1998-04-08T18:49:09Z</dcterms:created>
  <dcterms:modified xsi:type="dcterms:W3CDTF">2015-05-12T13:36:27Z</dcterms:modified>
  <cp:category/>
  <cp:version/>
  <cp:contentType/>
  <cp:contentStatus/>
</cp:coreProperties>
</file>