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mod" sheetId="1" r:id="rId1"/>
    <sheet name="ga" sheetId="2" r:id="rId2"/>
    <sheet name="area" sheetId="3" r:id="rId3"/>
    <sheet name="Inst" sheetId="4" r:id="rId4"/>
  </sheets>
  <definedNames>
    <definedName name="_xlnm.Print_Area" localSheetId="2">'area'!$A$1:$AK$91</definedName>
    <definedName name="_xlnm.Print_Area" localSheetId="1">'ga'!$A$1:$AK$18</definedName>
    <definedName name="_xlnm.Print_Area" localSheetId="3">'Inst'!$A$1:$AJ$19</definedName>
    <definedName name="_xlnm.Print_Area" localSheetId="0">'mod'!$A$1:$S$41</definedName>
    <definedName name="_xlnm.Print_Titles" localSheetId="2">'area'!$1:$4</definedName>
  </definedNames>
  <calcPr fullCalcOnLoad="1"/>
</workbook>
</file>

<file path=xl/sharedStrings.xml><?xml version="1.0" encoding="utf-8"?>
<sst xmlns="http://schemas.openxmlformats.org/spreadsheetml/2006/main" count="233" uniqueCount="147">
  <si>
    <t>Agronomia</t>
  </si>
  <si>
    <t>Antropologia</t>
  </si>
  <si>
    <t>Arqueologia</t>
  </si>
  <si>
    <t>Arquitetura e Urbanismo</t>
  </si>
  <si>
    <t>Botânica</t>
  </si>
  <si>
    <t>Ciência da Informação</t>
  </si>
  <si>
    <t>Ecologia</t>
  </si>
  <si>
    <t>Educação</t>
  </si>
  <si>
    <t>Engenharia Química</t>
  </si>
  <si>
    <t>Engenharia Sanitária</t>
  </si>
  <si>
    <t>Farmacologia</t>
  </si>
  <si>
    <t>Farmácia</t>
  </si>
  <si>
    <t>Geociências</t>
  </si>
  <si>
    <t>Geografia</t>
  </si>
  <si>
    <t>Oceanografia</t>
  </si>
  <si>
    <t>Planejamento Urbano e Regional</t>
  </si>
  <si>
    <t>Química</t>
  </si>
  <si>
    <t>Saúde Coletiva</t>
  </si>
  <si>
    <t>Zoologia</t>
  </si>
  <si>
    <t>Fomento à Pesquisa</t>
  </si>
  <si>
    <t>Modalidade</t>
  </si>
  <si>
    <t>R$ mil</t>
  </si>
  <si>
    <t xml:space="preserve">Fonte: CNPq/AEI.                  </t>
  </si>
  <si>
    <t>Total</t>
  </si>
  <si>
    <t>Área do conhecimento</t>
  </si>
  <si>
    <t xml:space="preserve">Notas: Recursos do Tesouro Nacional; Inclui recursos dos fundos setoriais; </t>
  </si>
  <si>
    <t xml:space="preserve">Grande área </t>
  </si>
  <si>
    <t>Em R$ mil correntes</t>
  </si>
  <si>
    <t>Qtd</t>
  </si>
  <si>
    <t>Notas: Recursos do Tesouro Nacional; Inclui recursos dos fundos setoriais; As bolsas de curta foram consideradas no fomento à pesquisa.</t>
  </si>
  <si>
    <t xml:space="preserve">               As bolsas de curta duração foram consideradas no Fomento à Pesquisa.</t>
  </si>
  <si>
    <t>Instituição</t>
  </si>
  <si>
    <t>Amapá (2)</t>
  </si>
  <si>
    <t>Amapá (1)</t>
  </si>
  <si>
    <t>Apoio Técnico à Pesquisa</t>
  </si>
  <si>
    <t>Desenvolvimento Científico Regional</t>
  </si>
  <si>
    <t>Fixação de Recursos Humanos</t>
  </si>
  <si>
    <t>Iniciação Científica</t>
  </si>
  <si>
    <t>Auxílio Pesquisa</t>
  </si>
  <si>
    <t>Ciências Agrárias</t>
  </si>
  <si>
    <t>Ciências Biológicas</t>
  </si>
  <si>
    <t>Ciências da Saúde</t>
  </si>
  <si>
    <t>Ciências Exatas e da Terra</t>
  </si>
  <si>
    <t>Ciências Humanas</t>
  </si>
  <si>
    <t>Ciências Sociais Aplicadas</t>
  </si>
  <si>
    <t>Apoio Técnico em Extensão no País</t>
  </si>
  <si>
    <t>Doutorado</t>
  </si>
  <si>
    <t>Extensão no País</t>
  </si>
  <si>
    <t>Mestrado</t>
  </si>
  <si>
    <t>Engenharias</t>
  </si>
  <si>
    <t>Biologia Geral</t>
  </si>
  <si>
    <t>Educação Física</t>
  </si>
  <si>
    <t>Engenharia Mecânica</t>
  </si>
  <si>
    <t>Física</t>
  </si>
  <si>
    <t>Medicina</t>
  </si>
  <si>
    <t>Morfologia</t>
  </si>
  <si>
    <t>Produtividade em Pesquisa</t>
  </si>
  <si>
    <t>Administração</t>
  </si>
  <si>
    <t>Ciência Política</t>
  </si>
  <si>
    <t>Enfermagem</t>
  </si>
  <si>
    <t>Engenharia Agrícola</t>
  </si>
  <si>
    <t>Parasitologia</t>
  </si>
  <si>
    <t>Psicologia</t>
  </si>
  <si>
    <t>Prefeitura Municipal de Santana</t>
  </si>
  <si>
    <t>Lingüística, Letras e Artes</t>
  </si>
  <si>
    <t>Letras</t>
  </si>
  <si>
    <t>Recursos Florestais e Engenharia Florestal</t>
  </si>
  <si>
    <t>Recursos Pesqueiros e Engenharia de Pesca</t>
  </si>
  <si>
    <t>Sociologia</t>
  </si>
  <si>
    <t>Promoção de Eventos Científicos</t>
  </si>
  <si>
    <t>Bolsas no País</t>
  </si>
  <si>
    <t xml:space="preserve">Bolsas no Exterior </t>
  </si>
  <si>
    <t>Outra</t>
  </si>
  <si>
    <t>Artes</t>
  </si>
  <si>
    <t>Engenharia de Materiais e Metalúrgica</t>
  </si>
  <si>
    <t>Engenharia Elétrica</t>
  </si>
  <si>
    <t>Genética</t>
  </si>
  <si>
    <t>Matemática</t>
  </si>
  <si>
    <t xml:space="preserve">(1) O nº de bolsas-ano representa a média aritmética do nº de mensalidades pagas de janeiro a dezembro: nº de mensalidades pagas no ano/12 meses = número </t>
  </si>
  <si>
    <t xml:space="preserve">de bolsas-ano. Desta forma, o número de bolsas pode ser fracionário. Exemplo: 18 mensalidades/12 meses = 1,5 bolsas-ano. </t>
  </si>
  <si>
    <t>(2) Bolsas no país: UF de destino; Bolsas no exterior: UF da instituição de vínculo; Fomento: UF de destino e, no caso de eventos, UF da origem.</t>
  </si>
  <si>
    <t>(1) Bolsas no país: UF de destino; Bolsas no exterior: UF da instituição de vínculo; Fomento: UF de destino e, no caso de eventos, UF da origem.</t>
  </si>
  <si>
    <t>Pós-Doutorado</t>
  </si>
  <si>
    <t>Lingüística</t>
  </si>
  <si>
    <t>Iniciação Científica Júnior</t>
  </si>
  <si>
    <t>Ciência da Computação</t>
  </si>
  <si>
    <t>Ciências Ambientais</t>
  </si>
  <si>
    <t>Ciências Sociais</t>
  </si>
  <si>
    <t>Divulgação Científica</t>
  </si>
  <si>
    <t>Economia</t>
  </si>
  <si>
    <t>Engenharia de Produção</t>
  </si>
  <si>
    <t>Filosofia</t>
  </si>
  <si>
    <t>Fisioterapia e Terapia Ocupacional</t>
  </si>
  <si>
    <t>Microbiologia</t>
  </si>
  <si>
    <t>Multidisciplinar</t>
  </si>
  <si>
    <t>Nanotecnologia e Novos Materiais</t>
  </si>
  <si>
    <t>Secretariado Executivo</t>
  </si>
  <si>
    <t>Tecnologia e Inovação</t>
  </si>
  <si>
    <t>Graduação Sanduíche no Exterior</t>
  </si>
  <si>
    <t>Desenvolvimento Tecnológico e Industrial</t>
  </si>
  <si>
    <t>Iniciação Tecnológica</t>
  </si>
  <si>
    <t>Apoio ao Desenvolvimento C&amp;T e à Competitividade</t>
  </si>
  <si>
    <t>Áreas Tecnológicas de Física e Matemática</t>
  </si>
  <si>
    <t>Áreas Tecnológicas de Química e Geociências</t>
  </si>
  <si>
    <t>Biodiversidade e Recursos Naturais</t>
  </si>
  <si>
    <t>Biofísica</t>
  </si>
  <si>
    <t>Bioquímica</t>
  </si>
  <si>
    <t>Ciências</t>
  </si>
  <si>
    <t>Comunicação</t>
  </si>
  <si>
    <t>Demografia</t>
  </si>
  <si>
    <t>Desenvolvimento e Inovação Tecnológica em Biologia</t>
  </si>
  <si>
    <t>Estudos Sociais</t>
  </si>
  <si>
    <t>Fisiologia</t>
  </si>
  <si>
    <t>História</t>
  </si>
  <si>
    <t>Mudanças Climáticas</t>
  </si>
  <si>
    <t>Nutrição</t>
  </si>
  <si>
    <t>Odontologia</t>
  </si>
  <si>
    <t>Relações Internacionais</t>
  </si>
  <si>
    <t>Serviço Social</t>
  </si>
  <si>
    <t>Tecnologia da Informação e Comunicação</t>
  </si>
  <si>
    <t>Tecnologia e Inovação para Agropecuária</t>
  </si>
  <si>
    <t>Tecnologias Ambientais</t>
  </si>
  <si>
    <t>Tecnologias Educacionais e Sociais</t>
  </si>
  <si>
    <t>Tecnologias Médicas e da Saúde</t>
  </si>
  <si>
    <t>Tecnologias para o Desenvolvimento Sustentável</t>
  </si>
  <si>
    <t>CNPq - Bolsas no país: número de bolsas-ano (1) e investimentos segundo modalidade - 2006-2014</t>
  </si>
  <si>
    <t>CNPq - Bolsas no exterior: número de bolsas-ano (1) e investimentos segundo modalidade - 2006-2014</t>
  </si>
  <si>
    <t>CNPq - Fomento à pesquisa: número de projetos e investimentos segundo modalidade - 2006-2014</t>
  </si>
  <si>
    <t>Especialista Visitante</t>
  </si>
  <si>
    <t>Iniciação ao Extensionismo</t>
  </si>
  <si>
    <t>CNPq - Investimentos realizados em bolsas e no fomento à pesquisa segundo grande área do conhecimento - 2006-2014</t>
  </si>
  <si>
    <t>Biotecnologia</t>
  </si>
  <si>
    <t>Ciência e Tecnologia de Alimentos</t>
  </si>
  <si>
    <t>Engenharia Civil</t>
  </si>
  <si>
    <t>Engenharia de Energia</t>
  </si>
  <si>
    <t>Engenharia de Minas</t>
  </si>
  <si>
    <t>CNPq - Investimentos realizados em bolsas e no fomento à pesquisa segundo área do conhecimento - 2006-2014</t>
  </si>
  <si>
    <t>Empresa Brasileira de Pesquisa Agropecuaria</t>
  </si>
  <si>
    <t>Governo do Estado do Amapa</t>
  </si>
  <si>
    <t>Instituto de Pesquisas Cientificas e Tecnologicas do Estado do Amapa</t>
  </si>
  <si>
    <t>Instituto Federal do Amapa</t>
  </si>
  <si>
    <t>Policia Tecnico-Cientifica do Amapa</t>
  </si>
  <si>
    <t>Prefeitura Municipal de Laranjal do Jari</t>
  </si>
  <si>
    <t>Secretaria de Estado da Ciencia e Tecnologia</t>
  </si>
  <si>
    <t>Universidade do Estado do Amapa</t>
  </si>
  <si>
    <t>Universidade Federal do Amapa</t>
  </si>
  <si>
    <t>CNPq - Investimentos realizados em bolsas e no fomento à pesquisa segundo instituição - 2006-2014</t>
  </si>
</sst>
</file>

<file path=xl/styles.xml><?xml version="1.0" encoding="utf-8"?>
<styleSheet xmlns="http://schemas.openxmlformats.org/spreadsheetml/2006/main">
  <numFmts count="31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_(* #,##0.0_);_(* \(#,##0.0\);_(* &quot;-&quot;??_);_(@_)"/>
    <numFmt numFmtId="180" formatCode="_(* #,##0_);_(* \(#,##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_-* #,##0_-;\-* #,##0_-;_-* &quot;-&quot;??_-;_-@_-"/>
    <numFmt numFmtId="185" formatCode="0_ ;\-0&quot; &quot;"/>
    <numFmt numFmtId="186" formatCode="#,##0_ ;\-#,##0&quot; &quot;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1" fillId="0" borderId="1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1" fontId="1" fillId="0" borderId="12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1" fontId="1" fillId="0" borderId="15" xfId="0" applyNumberFormat="1" applyFont="1" applyFill="1" applyBorder="1" applyAlignment="1" applyProtection="1">
      <alignment horizontal="center"/>
      <protection/>
    </xf>
    <xf numFmtId="1" fontId="1" fillId="0" borderId="16" xfId="0" applyNumberFormat="1" applyFont="1" applyFill="1" applyBorder="1" applyAlignment="1" applyProtection="1">
      <alignment horizontal="center"/>
      <protection/>
    </xf>
    <xf numFmtId="1" fontId="1" fillId="0" borderId="17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Border="1" applyAlignment="1">
      <alignment/>
    </xf>
    <xf numFmtId="1" fontId="1" fillId="0" borderId="18" xfId="0" applyNumberFormat="1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4" fontId="4" fillId="0" borderId="0" xfId="0" applyNumberFormat="1" applyFont="1" applyFill="1" applyBorder="1" applyAlignment="1" applyProtection="1">
      <alignment/>
      <protection/>
    </xf>
    <xf numFmtId="3" fontId="1" fillId="0" borderId="14" xfId="0" applyNumberFormat="1" applyFont="1" applyBorder="1" applyAlignment="1">
      <alignment/>
    </xf>
    <xf numFmtId="0" fontId="6" fillId="0" borderId="0" xfId="0" applyFont="1" applyAlignment="1">
      <alignment horizontal="left" indent="2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1" fontId="1" fillId="0" borderId="22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3" fillId="0" borderId="20" xfId="0" applyFont="1" applyBorder="1" applyAlignment="1">
      <alignment/>
    </xf>
    <xf numFmtId="184" fontId="43" fillId="0" borderId="25" xfId="52" applyNumberFormat="1" applyFont="1" applyBorder="1" applyAlignment="1">
      <alignment/>
    </xf>
    <xf numFmtId="184" fontId="43" fillId="0" borderId="26" xfId="52" applyNumberFormat="1" applyFont="1" applyBorder="1" applyAlignment="1">
      <alignment/>
    </xf>
    <xf numFmtId="184" fontId="43" fillId="0" borderId="20" xfId="52" applyNumberFormat="1" applyFont="1" applyBorder="1" applyAlignment="1">
      <alignment/>
    </xf>
    <xf numFmtId="0" fontId="1" fillId="0" borderId="27" xfId="0" applyFont="1" applyBorder="1" applyAlignment="1">
      <alignment horizontal="center"/>
    </xf>
    <xf numFmtId="184" fontId="4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184" fontId="43" fillId="0" borderId="25" xfId="52" applyNumberFormat="1" applyFont="1" applyBorder="1" applyAlignment="1">
      <alignment horizontal="right"/>
    </xf>
    <xf numFmtId="184" fontId="43" fillId="0" borderId="20" xfId="52" applyNumberFormat="1" applyFont="1" applyBorder="1" applyAlignment="1">
      <alignment horizontal="right"/>
    </xf>
    <xf numFmtId="184" fontId="43" fillId="0" borderId="26" xfId="52" applyNumberFormat="1" applyFont="1" applyBorder="1" applyAlignment="1">
      <alignment horizontal="right"/>
    </xf>
    <xf numFmtId="3" fontId="2" fillId="0" borderId="19" xfId="0" applyNumberFormat="1" applyFont="1" applyFill="1" applyBorder="1" applyAlignment="1" applyProtection="1">
      <alignment horizontal="right"/>
      <protection/>
    </xf>
    <xf numFmtId="3" fontId="2" fillId="0" borderId="20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184" fontId="43" fillId="0" borderId="30" xfId="52" applyNumberFormat="1" applyFont="1" applyBorder="1" applyAlignment="1">
      <alignment/>
    </xf>
    <xf numFmtId="184" fontId="43" fillId="0" borderId="30" xfId="52" applyNumberFormat="1" applyFont="1" applyBorder="1" applyAlignment="1">
      <alignment horizontal="right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86" fontId="43" fillId="0" borderId="20" xfId="52" applyNumberFormat="1" applyFon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2" width="3.8515625" style="0" bestFit="1" customWidth="1"/>
    <col min="3" max="3" width="5.7109375" style="0" bestFit="1" customWidth="1"/>
    <col min="4" max="4" width="3.8515625" style="0" bestFit="1" customWidth="1"/>
    <col min="5" max="5" width="5.7109375" style="0" bestFit="1" customWidth="1"/>
    <col min="6" max="6" width="3.8515625" style="0" bestFit="1" customWidth="1"/>
    <col min="7" max="7" width="6.00390625" style="0" bestFit="1" customWidth="1"/>
    <col min="8" max="8" width="3.8515625" style="0" bestFit="1" customWidth="1"/>
    <col min="9" max="9" width="5.7109375" style="0" bestFit="1" customWidth="1"/>
    <col min="10" max="10" width="3.8515625" style="0" bestFit="1" customWidth="1"/>
    <col min="11" max="11" width="5.7109375" style="0" bestFit="1" customWidth="1"/>
    <col min="12" max="12" width="3.8515625" style="0" bestFit="1" customWidth="1"/>
    <col min="13" max="13" width="5.7109375" style="0" bestFit="1" customWidth="1"/>
    <col min="14" max="14" width="3.8515625" style="0" bestFit="1" customWidth="1"/>
    <col min="15" max="15" width="6.00390625" style="0" bestFit="1" customWidth="1"/>
    <col min="16" max="16" width="4.7109375" style="0" bestFit="1" customWidth="1"/>
    <col min="17" max="17" width="5.7109375" style="0" customWidth="1"/>
    <col min="18" max="18" width="4.7109375" style="0" bestFit="1" customWidth="1"/>
    <col min="19" max="19" width="5.140625" style="0" customWidth="1"/>
  </cols>
  <sheetData>
    <row r="1" ht="12.75" customHeight="1">
      <c r="A1" s="7" t="s">
        <v>125</v>
      </c>
    </row>
    <row r="2" spans="1:19" ht="12.75" customHeight="1" thickBot="1">
      <c r="A2" s="10" t="s">
        <v>32</v>
      </c>
      <c r="E2" s="14"/>
      <c r="G2" s="14"/>
      <c r="I2" s="14"/>
      <c r="K2" s="14"/>
      <c r="M2" s="14"/>
      <c r="N2" s="14"/>
      <c r="Q2" s="14"/>
      <c r="R2" s="14"/>
      <c r="S2" s="14" t="s">
        <v>27</v>
      </c>
    </row>
    <row r="3" spans="1:19" ht="12" customHeight="1">
      <c r="A3" s="62" t="s">
        <v>20</v>
      </c>
      <c r="B3" s="64">
        <v>2006</v>
      </c>
      <c r="C3" s="65"/>
      <c r="D3" s="64">
        <v>2007</v>
      </c>
      <c r="E3" s="65"/>
      <c r="F3" s="64">
        <v>2008</v>
      </c>
      <c r="G3" s="65"/>
      <c r="H3" s="64">
        <v>2009</v>
      </c>
      <c r="I3" s="65"/>
      <c r="J3" s="64">
        <v>2010</v>
      </c>
      <c r="K3" s="65"/>
      <c r="L3" s="64">
        <v>2011</v>
      </c>
      <c r="M3" s="65"/>
      <c r="N3" s="64">
        <v>2012</v>
      </c>
      <c r="O3" s="65"/>
      <c r="P3" s="64">
        <v>2013</v>
      </c>
      <c r="Q3" s="65"/>
      <c r="R3" s="64">
        <v>2014</v>
      </c>
      <c r="S3" s="65"/>
    </row>
    <row r="4" spans="1:19" ht="11.25" customHeight="1">
      <c r="A4" s="63"/>
      <c r="B4" s="28" t="s">
        <v>28</v>
      </c>
      <c r="C4" s="30" t="s">
        <v>21</v>
      </c>
      <c r="D4" s="28" t="s">
        <v>28</v>
      </c>
      <c r="E4" s="30" t="s">
        <v>21</v>
      </c>
      <c r="F4" s="28" t="s">
        <v>28</v>
      </c>
      <c r="G4" s="30" t="s">
        <v>21</v>
      </c>
      <c r="H4" s="28" t="s">
        <v>28</v>
      </c>
      <c r="I4" s="30" t="s">
        <v>21</v>
      </c>
      <c r="J4" s="28" t="s">
        <v>28</v>
      </c>
      <c r="K4" s="30" t="s">
        <v>21</v>
      </c>
      <c r="L4" s="28" t="s">
        <v>28</v>
      </c>
      <c r="M4" s="30" t="s">
        <v>21</v>
      </c>
      <c r="N4" s="28" t="s">
        <v>28</v>
      </c>
      <c r="O4" s="30" t="s">
        <v>21</v>
      </c>
      <c r="P4" s="28" t="s">
        <v>28</v>
      </c>
      <c r="Q4" s="30" t="s">
        <v>21</v>
      </c>
      <c r="R4" s="28" t="s">
        <v>28</v>
      </c>
      <c r="S4" s="30" t="s">
        <v>21</v>
      </c>
    </row>
    <row r="5" spans="1:19" ht="12.75" customHeight="1">
      <c r="A5" s="47" t="s">
        <v>34</v>
      </c>
      <c r="B5" s="48">
        <v>0.42</v>
      </c>
      <c r="C5" s="49">
        <v>1.5</v>
      </c>
      <c r="D5" s="48">
        <v>1</v>
      </c>
      <c r="E5" s="49">
        <v>3.6</v>
      </c>
      <c r="F5" s="50">
        <v>0.58</v>
      </c>
      <c r="G5" s="50">
        <v>2.1</v>
      </c>
      <c r="H5" s="48"/>
      <c r="I5" s="49"/>
      <c r="J5" s="50"/>
      <c r="K5" s="50"/>
      <c r="L5" s="48"/>
      <c r="M5" s="49"/>
      <c r="N5" s="50"/>
      <c r="O5" s="50"/>
      <c r="P5" s="48">
        <v>1.08</v>
      </c>
      <c r="Q5" s="50">
        <v>7.15</v>
      </c>
      <c r="R5" s="48">
        <v>2</v>
      </c>
      <c r="S5" s="50">
        <v>13.2</v>
      </c>
    </row>
    <row r="6" spans="1:19" ht="12.75" customHeight="1">
      <c r="A6" s="47" t="s">
        <v>45</v>
      </c>
      <c r="B6" s="48"/>
      <c r="C6" s="49"/>
      <c r="D6" s="48">
        <v>0.75</v>
      </c>
      <c r="E6" s="49">
        <v>2.17359</v>
      </c>
      <c r="F6" s="50">
        <v>0.75</v>
      </c>
      <c r="G6" s="50">
        <v>4.34709</v>
      </c>
      <c r="H6" s="48">
        <v>1</v>
      </c>
      <c r="I6" s="49">
        <v>5.79612</v>
      </c>
      <c r="J6" s="50">
        <v>0.17</v>
      </c>
      <c r="K6" s="50">
        <v>0.96602</v>
      </c>
      <c r="L6" s="48"/>
      <c r="M6" s="49"/>
      <c r="N6" s="50"/>
      <c r="O6" s="50"/>
      <c r="P6" s="48">
        <v>0.92</v>
      </c>
      <c r="Q6" s="50">
        <v>4.55</v>
      </c>
      <c r="R6" s="48">
        <v>2.92</v>
      </c>
      <c r="S6" s="50">
        <v>18.95</v>
      </c>
    </row>
    <row r="7" spans="1:19" ht="12.75" customHeight="1">
      <c r="A7" s="47" t="s">
        <v>35</v>
      </c>
      <c r="B7" s="48">
        <v>5.58</v>
      </c>
      <c r="C7" s="49">
        <v>231.05928</v>
      </c>
      <c r="D7" s="48">
        <v>7.75</v>
      </c>
      <c r="E7" s="49">
        <v>279.20912</v>
      </c>
      <c r="F7" s="50">
        <v>5.42</v>
      </c>
      <c r="G7" s="50">
        <v>180.30862</v>
      </c>
      <c r="H7" s="48">
        <v>1.92</v>
      </c>
      <c r="I7" s="49">
        <v>64.4</v>
      </c>
      <c r="J7" s="50">
        <v>1.33</v>
      </c>
      <c r="K7" s="50">
        <v>44.8</v>
      </c>
      <c r="L7" s="48">
        <v>2</v>
      </c>
      <c r="M7" s="49">
        <v>67.2</v>
      </c>
      <c r="N7" s="50">
        <v>1.92</v>
      </c>
      <c r="O7" s="50">
        <v>65.4</v>
      </c>
      <c r="P7" s="48">
        <v>1.42</v>
      </c>
      <c r="Q7" s="50">
        <v>85.8</v>
      </c>
      <c r="R7" s="48">
        <v>2</v>
      </c>
      <c r="S7" s="50">
        <v>96</v>
      </c>
    </row>
    <row r="8" spans="1:19" ht="12.75" customHeight="1">
      <c r="A8" s="47" t="s">
        <v>99</v>
      </c>
      <c r="B8" s="48">
        <v>1</v>
      </c>
      <c r="C8" s="49">
        <v>11.1282</v>
      </c>
      <c r="D8" s="48">
        <v>2.92</v>
      </c>
      <c r="E8" s="49">
        <v>45.73399</v>
      </c>
      <c r="F8" s="50">
        <v>7.58</v>
      </c>
      <c r="G8" s="50">
        <v>113.43167</v>
      </c>
      <c r="H8" s="48">
        <v>5.58</v>
      </c>
      <c r="I8" s="49">
        <v>82.53032</v>
      </c>
      <c r="J8" s="50">
        <v>3.42</v>
      </c>
      <c r="K8" s="50">
        <v>93.30633</v>
      </c>
      <c r="L8" s="48">
        <v>2.83</v>
      </c>
      <c r="M8" s="49">
        <v>92.36463</v>
      </c>
      <c r="N8" s="50">
        <v>1.83</v>
      </c>
      <c r="O8" s="50">
        <v>72.05557</v>
      </c>
      <c r="P8" s="48">
        <v>0.25</v>
      </c>
      <c r="Q8" s="50">
        <v>8.37374</v>
      </c>
      <c r="R8" s="48"/>
      <c r="S8" s="50"/>
    </row>
    <row r="9" spans="1:19" ht="12.75" customHeight="1">
      <c r="A9" s="47" t="s">
        <v>46</v>
      </c>
      <c r="B9" s="48"/>
      <c r="C9" s="49"/>
      <c r="D9" s="48">
        <v>0.42</v>
      </c>
      <c r="E9" s="49">
        <v>8.94</v>
      </c>
      <c r="F9" s="50">
        <v>1.67</v>
      </c>
      <c r="G9" s="50">
        <v>41.444</v>
      </c>
      <c r="H9" s="48">
        <v>2</v>
      </c>
      <c r="I9" s="49">
        <v>52.656</v>
      </c>
      <c r="J9" s="50">
        <v>2</v>
      </c>
      <c r="K9" s="50">
        <v>52.656</v>
      </c>
      <c r="L9" s="48">
        <v>1.92</v>
      </c>
      <c r="M9" s="49">
        <v>50.462</v>
      </c>
      <c r="N9" s="50">
        <v>0.5</v>
      </c>
      <c r="O9" s="50">
        <v>13.564</v>
      </c>
      <c r="P9" s="48">
        <v>1.58</v>
      </c>
      <c r="Q9" s="50">
        <v>48.286</v>
      </c>
      <c r="R9" s="48">
        <v>2.75</v>
      </c>
      <c r="S9" s="50">
        <v>83.632</v>
      </c>
    </row>
    <row r="10" spans="1:19" ht="12.75" customHeight="1">
      <c r="A10" s="47" t="s">
        <v>128</v>
      </c>
      <c r="B10" s="48"/>
      <c r="C10" s="49"/>
      <c r="D10" s="48"/>
      <c r="E10" s="49"/>
      <c r="F10" s="50"/>
      <c r="G10" s="50"/>
      <c r="H10" s="48"/>
      <c r="I10" s="49"/>
      <c r="J10" s="50"/>
      <c r="K10" s="50"/>
      <c r="L10" s="48"/>
      <c r="M10" s="49"/>
      <c r="N10" s="50"/>
      <c r="O10" s="50"/>
      <c r="P10" s="48"/>
      <c r="Q10" s="50"/>
      <c r="R10" s="48">
        <v>0.25</v>
      </c>
      <c r="S10" s="50">
        <v>15</v>
      </c>
    </row>
    <row r="11" spans="1:19" ht="12.75" customHeight="1">
      <c r="A11" s="47" t="s">
        <v>47</v>
      </c>
      <c r="B11" s="48"/>
      <c r="C11" s="49"/>
      <c r="D11" s="48">
        <v>2.83</v>
      </c>
      <c r="E11" s="49">
        <v>26.59</v>
      </c>
      <c r="F11" s="50">
        <v>2.5</v>
      </c>
      <c r="G11" s="50">
        <v>22.82</v>
      </c>
      <c r="H11" s="48">
        <v>5.58</v>
      </c>
      <c r="I11" s="49">
        <v>64.26916</v>
      </c>
      <c r="J11" s="50"/>
      <c r="K11" s="50"/>
      <c r="L11" s="48"/>
      <c r="M11" s="49"/>
      <c r="N11" s="50"/>
      <c r="O11" s="50"/>
      <c r="P11" s="48"/>
      <c r="Q11" s="50"/>
      <c r="R11" s="48">
        <v>1.25</v>
      </c>
      <c r="S11" s="50">
        <v>19.24</v>
      </c>
    </row>
    <row r="12" spans="1:19" ht="12.75" customHeight="1">
      <c r="A12" s="47" t="s">
        <v>36</v>
      </c>
      <c r="B12" s="48">
        <v>1</v>
      </c>
      <c r="C12" s="49">
        <v>51.3</v>
      </c>
      <c r="D12" s="48">
        <v>2.67</v>
      </c>
      <c r="E12" s="49">
        <v>115.9</v>
      </c>
      <c r="F12" s="50">
        <v>2</v>
      </c>
      <c r="G12" s="50">
        <v>81.8</v>
      </c>
      <c r="H12" s="48">
        <v>0.42</v>
      </c>
      <c r="I12" s="49">
        <v>17.2</v>
      </c>
      <c r="J12" s="50">
        <v>1</v>
      </c>
      <c r="K12" s="50">
        <v>30</v>
      </c>
      <c r="L12" s="48">
        <v>1</v>
      </c>
      <c r="M12" s="49">
        <v>30</v>
      </c>
      <c r="N12" s="50"/>
      <c r="O12" s="50"/>
      <c r="P12" s="48"/>
      <c r="Q12" s="50"/>
      <c r="R12" s="48"/>
      <c r="S12" s="50"/>
    </row>
    <row r="13" spans="1:19" ht="12.75" customHeight="1">
      <c r="A13" s="47" t="s">
        <v>129</v>
      </c>
      <c r="B13" s="48"/>
      <c r="C13" s="49"/>
      <c r="D13" s="48"/>
      <c r="E13" s="49"/>
      <c r="F13" s="50"/>
      <c r="G13" s="50"/>
      <c r="H13" s="48"/>
      <c r="I13" s="49"/>
      <c r="J13" s="50"/>
      <c r="K13" s="50"/>
      <c r="L13" s="48"/>
      <c r="M13" s="49"/>
      <c r="N13" s="50"/>
      <c r="O13" s="50"/>
      <c r="P13" s="48"/>
      <c r="Q13" s="50"/>
      <c r="R13" s="48">
        <v>1.17</v>
      </c>
      <c r="S13" s="50">
        <v>5.04</v>
      </c>
    </row>
    <row r="14" spans="1:19" ht="12.75" customHeight="1">
      <c r="A14" s="47" t="s">
        <v>37</v>
      </c>
      <c r="B14" s="48">
        <v>14.33</v>
      </c>
      <c r="C14" s="49">
        <v>51.6</v>
      </c>
      <c r="D14" s="48">
        <v>15.58</v>
      </c>
      <c r="E14" s="49">
        <v>56.1</v>
      </c>
      <c r="F14" s="50">
        <v>38</v>
      </c>
      <c r="G14" s="50">
        <v>136.8</v>
      </c>
      <c r="H14" s="48">
        <v>38.83</v>
      </c>
      <c r="I14" s="49">
        <v>139.8</v>
      </c>
      <c r="J14" s="50">
        <v>49.25</v>
      </c>
      <c r="K14" s="50">
        <v>207.42</v>
      </c>
      <c r="L14" s="48">
        <v>55.83</v>
      </c>
      <c r="M14" s="49">
        <v>241.2</v>
      </c>
      <c r="N14" s="50">
        <v>60.25</v>
      </c>
      <c r="O14" s="50">
        <v>276.48</v>
      </c>
      <c r="P14" s="48">
        <v>73.42</v>
      </c>
      <c r="Q14" s="50">
        <v>355.6</v>
      </c>
      <c r="R14" s="48">
        <v>79.33</v>
      </c>
      <c r="S14" s="50">
        <v>381.6</v>
      </c>
    </row>
    <row r="15" spans="1:19" ht="12.75" customHeight="1">
      <c r="A15" s="47" t="s">
        <v>84</v>
      </c>
      <c r="B15" s="48"/>
      <c r="C15" s="49"/>
      <c r="D15" s="48"/>
      <c r="E15" s="49"/>
      <c r="F15" s="50"/>
      <c r="G15" s="50"/>
      <c r="H15" s="48"/>
      <c r="I15" s="49"/>
      <c r="J15" s="50"/>
      <c r="K15" s="50"/>
      <c r="L15" s="48"/>
      <c r="M15" s="49"/>
      <c r="N15" s="50">
        <v>8.67</v>
      </c>
      <c r="O15" s="50">
        <v>10.4</v>
      </c>
      <c r="P15" s="48">
        <v>121.25</v>
      </c>
      <c r="Q15" s="50">
        <v>145.9</v>
      </c>
      <c r="R15" s="48">
        <v>109.75</v>
      </c>
      <c r="S15" s="50">
        <v>131.7</v>
      </c>
    </row>
    <row r="16" spans="1:19" ht="12.75" customHeight="1">
      <c r="A16" s="47" t="s">
        <v>100</v>
      </c>
      <c r="B16" s="48">
        <v>4</v>
      </c>
      <c r="C16" s="49">
        <v>14.4</v>
      </c>
      <c r="D16" s="48">
        <v>2.92</v>
      </c>
      <c r="E16" s="49">
        <v>10.5</v>
      </c>
      <c r="F16" s="50">
        <v>7.33</v>
      </c>
      <c r="G16" s="50">
        <v>26.4</v>
      </c>
      <c r="H16" s="48">
        <v>5.17</v>
      </c>
      <c r="I16" s="49">
        <v>18.6</v>
      </c>
      <c r="J16" s="50">
        <v>4.92</v>
      </c>
      <c r="K16" s="50">
        <v>18.48</v>
      </c>
      <c r="L16" s="48">
        <v>4.17</v>
      </c>
      <c r="M16" s="49">
        <v>18</v>
      </c>
      <c r="N16" s="50">
        <v>2.33</v>
      </c>
      <c r="O16" s="50">
        <v>10.72</v>
      </c>
      <c r="P16" s="48">
        <v>7.17</v>
      </c>
      <c r="Q16" s="50">
        <v>26.034</v>
      </c>
      <c r="R16" s="48">
        <v>12.42</v>
      </c>
      <c r="S16" s="50">
        <v>44.065</v>
      </c>
    </row>
    <row r="17" spans="1:19" ht="12.75" customHeight="1">
      <c r="A17" s="47" t="s">
        <v>48</v>
      </c>
      <c r="B17" s="48"/>
      <c r="C17" s="49"/>
      <c r="D17" s="48">
        <v>0.25</v>
      </c>
      <c r="E17" s="49">
        <v>2.82</v>
      </c>
      <c r="F17" s="50">
        <v>2.67</v>
      </c>
      <c r="G17" s="50">
        <v>36.06</v>
      </c>
      <c r="H17" s="48">
        <v>4</v>
      </c>
      <c r="I17" s="49">
        <v>57.6</v>
      </c>
      <c r="J17" s="50">
        <v>3.67</v>
      </c>
      <c r="K17" s="50">
        <v>52.8</v>
      </c>
      <c r="L17" s="48">
        <v>7.67</v>
      </c>
      <c r="M17" s="49">
        <v>110.4</v>
      </c>
      <c r="N17" s="50">
        <v>8.25</v>
      </c>
      <c r="O17" s="50">
        <v>125.85</v>
      </c>
      <c r="P17" s="48">
        <v>3.25</v>
      </c>
      <c r="Q17" s="50">
        <v>55.35</v>
      </c>
      <c r="R17" s="48">
        <v>3</v>
      </c>
      <c r="S17" s="50">
        <v>55.5</v>
      </c>
    </row>
    <row r="18" spans="1:19" ht="12.75" customHeight="1">
      <c r="A18" s="47" t="s">
        <v>82</v>
      </c>
      <c r="B18" s="48"/>
      <c r="C18" s="49"/>
      <c r="D18" s="48"/>
      <c r="E18" s="49"/>
      <c r="F18" s="50"/>
      <c r="G18" s="50"/>
      <c r="H18" s="48"/>
      <c r="I18" s="49"/>
      <c r="J18" s="50"/>
      <c r="K18" s="50"/>
      <c r="L18" s="48">
        <v>0.83</v>
      </c>
      <c r="M18" s="49">
        <v>35.53766</v>
      </c>
      <c r="N18" s="50">
        <v>1</v>
      </c>
      <c r="O18" s="50">
        <v>42</v>
      </c>
      <c r="P18" s="48">
        <v>0.17</v>
      </c>
      <c r="Q18" s="50">
        <v>7.4</v>
      </c>
      <c r="R18" s="48"/>
      <c r="S18" s="50"/>
    </row>
    <row r="19" spans="1:19" ht="12.75" customHeight="1">
      <c r="A19" s="47" t="s">
        <v>56</v>
      </c>
      <c r="B19" s="48"/>
      <c r="C19" s="49"/>
      <c r="D19" s="48"/>
      <c r="E19" s="49"/>
      <c r="F19" s="50">
        <v>0.5</v>
      </c>
      <c r="G19" s="50">
        <v>5.856</v>
      </c>
      <c r="H19" s="48">
        <v>1</v>
      </c>
      <c r="I19" s="49">
        <v>11.712</v>
      </c>
      <c r="J19" s="50">
        <v>1.83</v>
      </c>
      <c r="K19" s="50">
        <v>23.952</v>
      </c>
      <c r="L19" s="48">
        <v>2</v>
      </c>
      <c r="M19" s="49">
        <v>26.4</v>
      </c>
      <c r="N19" s="50">
        <v>2</v>
      </c>
      <c r="O19" s="50">
        <v>26.4</v>
      </c>
      <c r="P19" s="48">
        <v>2</v>
      </c>
      <c r="Q19" s="50">
        <v>31.9</v>
      </c>
      <c r="R19" s="48">
        <v>1.58</v>
      </c>
      <c r="S19" s="50">
        <v>34.1</v>
      </c>
    </row>
    <row r="20" spans="1:19" ht="12" customHeight="1" thickBot="1">
      <c r="A20" s="12" t="s">
        <v>23</v>
      </c>
      <c r="B20" s="31">
        <f aca="true" t="shared" si="0" ref="B20:Q20">+SUM(B5:B19)</f>
        <v>26.33</v>
      </c>
      <c r="C20" s="35">
        <f t="shared" si="0"/>
        <v>360.98748</v>
      </c>
      <c r="D20" s="31">
        <f t="shared" si="0"/>
        <v>37.09</v>
      </c>
      <c r="E20" s="35">
        <f t="shared" si="0"/>
        <v>551.5667000000001</v>
      </c>
      <c r="F20" s="31">
        <f t="shared" si="0"/>
        <v>69</v>
      </c>
      <c r="G20" s="35">
        <f t="shared" si="0"/>
        <v>651.3673799999999</v>
      </c>
      <c r="H20" s="31">
        <f t="shared" si="0"/>
        <v>65.5</v>
      </c>
      <c r="I20" s="35">
        <f t="shared" si="0"/>
        <v>514.5636000000001</v>
      </c>
      <c r="J20" s="31">
        <f t="shared" si="0"/>
        <v>67.59</v>
      </c>
      <c r="K20" s="35">
        <f t="shared" si="0"/>
        <v>524.38035</v>
      </c>
      <c r="L20" s="31">
        <f t="shared" si="0"/>
        <v>78.25</v>
      </c>
      <c r="M20" s="35">
        <f t="shared" si="0"/>
        <v>671.5642899999999</v>
      </c>
      <c r="N20" s="31">
        <f t="shared" si="0"/>
        <v>86.75</v>
      </c>
      <c r="O20" s="35">
        <f t="shared" si="0"/>
        <v>642.8695700000001</v>
      </c>
      <c r="P20" s="31">
        <f t="shared" si="0"/>
        <v>212.51</v>
      </c>
      <c r="Q20" s="35">
        <f t="shared" si="0"/>
        <v>776.34374</v>
      </c>
      <c r="R20" s="31">
        <f>+SUM(R5:R19)</f>
        <v>218.42000000000002</v>
      </c>
      <c r="S20" s="35">
        <f>+SUM(S5:S19)</f>
        <v>898.0270000000002</v>
      </c>
    </row>
    <row r="21" ht="18" customHeight="1">
      <c r="A21" s="9"/>
    </row>
    <row r="22" ht="12.75" customHeight="1">
      <c r="A22" s="7" t="s">
        <v>126</v>
      </c>
    </row>
    <row r="23" spans="1:19" ht="12.75" customHeight="1" thickBot="1">
      <c r="A23" s="10" t="s">
        <v>32</v>
      </c>
      <c r="E23" s="14"/>
      <c r="G23" s="14"/>
      <c r="I23" s="14"/>
      <c r="K23" s="14"/>
      <c r="M23" s="14"/>
      <c r="N23" s="14"/>
      <c r="Q23" s="14"/>
      <c r="S23" s="14" t="s">
        <v>27</v>
      </c>
    </row>
    <row r="24" spans="1:19" ht="12.75" customHeight="1">
      <c r="A24" s="62" t="s">
        <v>20</v>
      </c>
      <c r="B24" s="64">
        <v>2006</v>
      </c>
      <c r="C24" s="65"/>
      <c r="D24" s="64">
        <v>2007</v>
      </c>
      <c r="E24" s="65"/>
      <c r="F24" s="64">
        <v>2008</v>
      </c>
      <c r="G24" s="65"/>
      <c r="H24" s="64">
        <v>2009</v>
      </c>
      <c r="I24" s="65"/>
      <c r="J24" s="64">
        <v>2010</v>
      </c>
      <c r="K24" s="65"/>
      <c r="L24" s="64">
        <v>2011</v>
      </c>
      <c r="M24" s="65"/>
      <c r="N24" s="64">
        <v>2012</v>
      </c>
      <c r="O24" s="65"/>
      <c r="P24" s="64">
        <v>2013</v>
      </c>
      <c r="Q24" s="65"/>
      <c r="R24" s="64">
        <v>2014</v>
      </c>
      <c r="S24" s="65"/>
    </row>
    <row r="25" spans="1:19" ht="12.75" customHeight="1">
      <c r="A25" s="63"/>
      <c r="B25" s="28" t="s">
        <v>28</v>
      </c>
      <c r="C25" s="30" t="s">
        <v>21</v>
      </c>
      <c r="D25" s="28" t="s">
        <v>28</v>
      </c>
      <c r="E25" s="30" t="s">
        <v>21</v>
      </c>
      <c r="F25" s="28" t="s">
        <v>28</v>
      </c>
      <c r="G25" s="30" t="s">
        <v>21</v>
      </c>
      <c r="H25" s="28" t="s">
        <v>28</v>
      </c>
      <c r="I25" s="30" t="s">
        <v>21</v>
      </c>
      <c r="J25" s="28" t="s">
        <v>28</v>
      </c>
      <c r="K25" s="30" t="s">
        <v>21</v>
      </c>
      <c r="L25" s="28" t="s">
        <v>28</v>
      </c>
      <c r="M25" s="30" t="s">
        <v>21</v>
      </c>
      <c r="N25" s="28" t="s">
        <v>28</v>
      </c>
      <c r="O25" s="30" t="s">
        <v>21</v>
      </c>
      <c r="P25" s="28" t="s">
        <v>28</v>
      </c>
      <c r="Q25" s="30" t="s">
        <v>21</v>
      </c>
      <c r="R25" s="28" t="s">
        <v>28</v>
      </c>
      <c r="S25" s="30" t="s">
        <v>21</v>
      </c>
    </row>
    <row r="26" spans="1:19" ht="12.75" customHeight="1">
      <c r="A26" s="47" t="s">
        <v>98</v>
      </c>
      <c r="B26" s="48"/>
      <c r="C26" s="49"/>
      <c r="D26" s="48"/>
      <c r="E26" s="49"/>
      <c r="F26" s="50"/>
      <c r="G26" s="50"/>
      <c r="H26" s="48"/>
      <c r="I26" s="49"/>
      <c r="J26" s="50"/>
      <c r="K26" s="50"/>
      <c r="L26" s="48"/>
      <c r="M26" s="49"/>
      <c r="N26" s="50">
        <v>1.08</v>
      </c>
      <c r="O26" s="50">
        <v>117.48617</v>
      </c>
      <c r="P26" s="48">
        <v>2.1</v>
      </c>
      <c r="Q26" s="50">
        <v>72.71346</v>
      </c>
      <c r="R26" s="48"/>
      <c r="S26" s="50"/>
    </row>
    <row r="27" spans="1:19" ht="12.75" customHeight="1" thickBot="1">
      <c r="A27" s="12" t="s">
        <v>23</v>
      </c>
      <c r="B27" s="31">
        <f>+B26</f>
        <v>0</v>
      </c>
      <c r="C27" s="35">
        <f>+C26</f>
        <v>0</v>
      </c>
      <c r="D27" s="31">
        <f aca="true" t="shared" si="1" ref="D27:Q27">+D26</f>
        <v>0</v>
      </c>
      <c r="E27" s="35">
        <f t="shared" si="1"/>
        <v>0</v>
      </c>
      <c r="F27" s="31">
        <f t="shared" si="1"/>
        <v>0</v>
      </c>
      <c r="G27" s="35">
        <f t="shared" si="1"/>
        <v>0</v>
      </c>
      <c r="H27" s="31">
        <f t="shared" si="1"/>
        <v>0</v>
      </c>
      <c r="I27" s="35">
        <f t="shared" si="1"/>
        <v>0</v>
      </c>
      <c r="J27" s="31">
        <f t="shared" si="1"/>
        <v>0</v>
      </c>
      <c r="K27" s="35">
        <f t="shared" si="1"/>
        <v>0</v>
      </c>
      <c r="L27" s="31">
        <f t="shared" si="1"/>
        <v>0</v>
      </c>
      <c r="M27" s="35">
        <f t="shared" si="1"/>
        <v>0</v>
      </c>
      <c r="N27" s="31">
        <f t="shared" si="1"/>
        <v>1.08</v>
      </c>
      <c r="O27" s="35">
        <f t="shared" si="1"/>
        <v>117.48617</v>
      </c>
      <c r="P27" s="31">
        <f t="shared" si="1"/>
        <v>2.1</v>
      </c>
      <c r="Q27" s="35">
        <f t="shared" si="1"/>
        <v>72.71346</v>
      </c>
      <c r="R27" s="31">
        <f>+R26</f>
        <v>0</v>
      </c>
      <c r="S27" s="35">
        <f>+S26</f>
        <v>0</v>
      </c>
    </row>
    <row r="28" ht="12.75" customHeight="1"/>
    <row r="29" ht="12.75">
      <c r="A29" s="7" t="s">
        <v>127</v>
      </c>
    </row>
    <row r="30" spans="1:19" ht="13.5" thickBot="1">
      <c r="A30" s="10" t="s">
        <v>32</v>
      </c>
      <c r="E30" s="14"/>
      <c r="G30" s="14"/>
      <c r="I30" s="14"/>
      <c r="K30" s="14"/>
      <c r="M30" s="14"/>
      <c r="N30" s="14"/>
      <c r="Q30" s="14"/>
      <c r="S30" s="14" t="s">
        <v>27</v>
      </c>
    </row>
    <row r="31" spans="1:19" ht="12.75">
      <c r="A31" s="62" t="s">
        <v>20</v>
      </c>
      <c r="B31" s="64">
        <v>2006</v>
      </c>
      <c r="C31" s="65"/>
      <c r="D31" s="64">
        <v>2007</v>
      </c>
      <c r="E31" s="65"/>
      <c r="F31" s="64">
        <v>2008</v>
      </c>
      <c r="G31" s="66"/>
      <c r="H31" s="64">
        <v>2009</v>
      </c>
      <c r="I31" s="66"/>
      <c r="J31" s="64">
        <v>2010</v>
      </c>
      <c r="K31" s="66"/>
      <c r="L31" s="64">
        <v>2011</v>
      </c>
      <c r="M31" s="66"/>
      <c r="N31" s="64">
        <v>2012</v>
      </c>
      <c r="O31" s="66"/>
      <c r="P31" s="64">
        <v>2013</v>
      </c>
      <c r="Q31" s="66"/>
      <c r="R31" s="65">
        <v>2014</v>
      </c>
      <c r="S31" s="65"/>
    </row>
    <row r="32" spans="1:19" ht="12.75">
      <c r="A32" s="63"/>
      <c r="B32" s="32" t="s">
        <v>28</v>
      </c>
      <c r="C32" s="18" t="s">
        <v>21</v>
      </c>
      <c r="D32" s="32" t="s">
        <v>28</v>
      </c>
      <c r="E32" s="30" t="s">
        <v>21</v>
      </c>
      <c r="F32" s="28" t="s">
        <v>28</v>
      </c>
      <c r="G32" s="29" t="s">
        <v>21</v>
      </c>
      <c r="H32" s="28" t="s">
        <v>28</v>
      </c>
      <c r="I32" s="29" t="s">
        <v>21</v>
      </c>
      <c r="J32" s="28" t="s">
        <v>28</v>
      </c>
      <c r="K32" s="29" t="s">
        <v>21</v>
      </c>
      <c r="L32" s="28" t="s">
        <v>28</v>
      </c>
      <c r="M32" s="29" t="s">
        <v>21</v>
      </c>
      <c r="N32" s="28" t="s">
        <v>28</v>
      </c>
      <c r="O32" s="29" t="s">
        <v>21</v>
      </c>
      <c r="P32" s="28" t="s">
        <v>28</v>
      </c>
      <c r="Q32" s="29" t="s">
        <v>21</v>
      </c>
      <c r="R32" s="32" t="s">
        <v>28</v>
      </c>
      <c r="S32" s="30" t="s">
        <v>21</v>
      </c>
    </row>
    <row r="33" spans="1:19" ht="12.75">
      <c r="A33" s="47" t="s">
        <v>101</v>
      </c>
      <c r="B33" s="48"/>
      <c r="C33" s="49"/>
      <c r="D33" s="50">
        <v>2</v>
      </c>
      <c r="E33" s="50">
        <v>145.0107</v>
      </c>
      <c r="F33" s="48">
        <v>3</v>
      </c>
      <c r="G33" s="49">
        <v>127.35112</v>
      </c>
      <c r="H33" s="50">
        <v>2</v>
      </c>
      <c r="I33" s="50">
        <v>5.1509</v>
      </c>
      <c r="J33" s="48">
        <v>1</v>
      </c>
      <c r="K33" s="49">
        <v>132.78384</v>
      </c>
      <c r="L33" s="50"/>
      <c r="M33" s="50"/>
      <c r="N33" s="48"/>
      <c r="O33" s="49"/>
      <c r="P33" s="48"/>
      <c r="Q33" s="49"/>
      <c r="R33" s="50"/>
      <c r="S33" s="50"/>
    </row>
    <row r="34" spans="1:19" ht="12.75">
      <c r="A34" s="47" t="s">
        <v>38</v>
      </c>
      <c r="B34" s="48">
        <v>6</v>
      </c>
      <c r="C34" s="49">
        <v>134.05945</v>
      </c>
      <c r="D34" s="50">
        <v>13</v>
      </c>
      <c r="E34" s="50">
        <v>830.1349</v>
      </c>
      <c r="F34" s="48">
        <v>10</v>
      </c>
      <c r="G34" s="49">
        <v>1145.85585</v>
      </c>
      <c r="H34" s="50">
        <v>8</v>
      </c>
      <c r="I34" s="50">
        <v>50.45542</v>
      </c>
      <c r="J34" s="48">
        <v>2</v>
      </c>
      <c r="K34" s="49">
        <v>24.31608</v>
      </c>
      <c r="L34" s="50">
        <v>7</v>
      </c>
      <c r="M34" s="50">
        <v>234.68768</v>
      </c>
      <c r="N34" s="48">
        <v>34</v>
      </c>
      <c r="O34" s="49">
        <v>1376.57082</v>
      </c>
      <c r="P34" s="48">
        <v>24</v>
      </c>
      <c r="Q34" s="49">
        <v>594.85311</v>
      </c>
      <c r="R34" s="50">
        <v>49</v>
      </c>
      <c r="S34" s="69">
        <v>1268.4025</v>
      </c>
    </row>
    <row r="35" spans="1:19" ht="12.75">
      <c r="A35" s="47" t="s">
        <v>69</v>
      </c>
      <c r="B35" s="48"/>
      <c r="C35" s="49"/>
      <c r="D35" s="50"/>
      <c r="E35" s="50"/>
      <c r="F35" s="48"/>
      <c r="G35" s="49"/>
      <c r="H35" s="50"/>
      <c r="I35" s="50"/>
      <c r="J35" s="48">
        <v>3</v>
      </c>
      <c r="K35" s="49">
        <v>38</v>
      </c>
      <c r="L35" s="50">
        <v>1</v>
      </c>
      <c r="M35" s="50">
        <v>50</v>
      </c>
      <c r="N35" s="48">
        <v>2</v>
      </c>
      <c r="O35" s="49">
        <v>65</v>
      </c>
      <c r="P35" s="48">
        <v>1</v>
      </c>
      <c r="Q35" s="49">
        <v>60</v>
      </c>
      <c r="R35" s="50"/>
      <c r="S35" s="50"/>
    </row>
    <row r="36" spans="1:19" ht="13.5" thickBot="1">
      <c r="A36" s="33" t="s">
        <v>23</v>
      </c>
      <c r="B36" s="31">
        <f aca="true" t="shared" si="2" ref="B36:K36">SUM(B33:B35)</f>
        <v>6</v>
      </c>
      <c r="C36" s="35">
        <f t="shared" si="2"/>
        <v>134.05945</v>
      </c>
      <c r="D36" s="31">
        <f t="shared" si="2"/>
        <v>15</v>
      </c>
      <c r="E36" s="35">
        <f t="shared" si="2"/>
        <v>975.1456000000001</v>
      </c>
      <c r="F36" s="31">
        <f t="shared" si="2"/>
        <v>13</v>
      </c>
      <c r="G36" s="22">
        <f t="shared" si="2"/>
        <v>1273.20697</v>
      </c>
      <c r="H36" s="31">
        <f t="shared" si="2"/>
        <v>10</v>
      </c>
      <c r="I36" s="22">
        <f t="shared" si="2"/>
        <v>55.60632</v>
      </c>
      <c r="J36" s="31">
        <f t="shared" si="2"/>
        <v>6</v>
      </c>
      <c r="K36" s="22">
        <f t="shared" si="2"/>
        <v>195.09992</v>
      </c>
      <c r="L36" s="31">
        <f aca="true" t="shared" si="3" ref="L36:Q36">SUM(L33:L35)</f>
        <v>8</v>
      </c>
      <c r="M36" s="22">
        <f t="shared" si="3"/>
        <v>284.68768</v>
      </c>
      <c r="N36" s="31">
        <f t="shared" si="3"/>
        <v>36</v>
      </c>
      <c r="O36" s="22">
        <f t="shared" si="3"/>
        <v>1441.57082</v>
      </c>
      <c r="P36" s="31">
        <f t="shared" si="3"/>
        <v>25</v>
      </c>
      <c r="Q36" s="22">
        <f t="shared" si="3"/>
        <v>654.85311</v>
      </c>
      <c r="R36" s="35">
        <f>SUM(R33:R35)</f>
        <v>49</v>
      </c>
      <c r="S36" s="35">
        <f>SUM(S33:S35)</f>
        <v>1268.4025</v>
      </c>
    </row>
    <row r="37" ht="12.75">
      <c r="A37" s="39" t="s">
        <v>22</v>
      </c>
    </row>
    <row r="38" ht="12.75">
      <c r="A38" s="39" t="s">
        <v>29</v>
      </c>
    </row>
    <row r="39" ht="12.75">
      <c r="A39" s="39" t="s">
        <v>78</v>
      </c>
    </row>
    <row r="40" ht="12.75">
      <c r="A40" s="36" t="s">
        <v>79</v>
      </c>
    </row>
    <row r="41" ht="12.75">
      <c r="A41" s="44" t="s">
        <v>80</v>
      </c>
    </row>
  </sheetData>
  <sheetProtection/>
  <mergeCells count="30">
    <mergeCell ref="R31:S31"/>
    <mergeCell ref="P24:Q24"/>
    <mergeCell ref="P3:Q3"/>
    <mergeCell ref="P31:Q31"/>
    <mergeCell ref="D24:E24"/>
    <mergeCell ref="F24:G24"/>
    <mergeCell ref="H24:I24"/>
    <mergeCell ref="J24:K24"/>
    <mergeCell ref="R3:S3"/>
    <mergeCell ref="R24:S24"/>
    <mergeCell ref="L24:M24"/>
    <mergeCell ref="N24:O24"/>
    <mergeCell ref="J31:K31"/>
    <mergeCell ref="H3:I3"/>
    <mergeCell ref="H31:I31"/>
    <mergeCell ref="J3:K3"/>
    <mergeCell ref="N3:O3"/>
    <mergeCell ref="N31:O31"/>
    <mergeCell ref="L3:M3"/>
    <mergeCell ref="L31:M31"/>
    <mergeCell ref="A31:A32"/>
    <mergeCell ref="A3:A4"/>
    <mergeCell ref="F3:G3"/>
    <mergeCell ref="F31:G31"/>
    <mergeCell ref="D3:E3"/>
    <mergeCell ref="D31:E31"/>
    <mergeCell ref="B31:C31"/>
    <mergeCell ref="B3:C3"/>
    <mergeCell ref="A24:A25"/>
    <mergeCell ref="B24:C24"/>
  </mergeCells>
  <printOptions horizontalCentered="1" verticalCentered="1"/>
  <pageMargins left="0" right="0" top="0.1968503937007874" bottom="0.1968503937007874" header="0.11811023622047245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10" width="4.7109375" style="0" bestFit="1" customWidth="1"/>
    <col min="11" max="19" width="4.421875" style="0" bestFit="1" customWidth="1"/>
    <col min="20" max="20" width="4.421875" style="0" customWidth="1"/>
    <col min="21" max="21" width="4.7109375" style="0" bestFit="1" customWidth="1"/>
    <col min="22" max="22" width="4.8515625" style="0" bestFit="1" customWidth="1"/>
    <col min="23" max="23" width="4.421875" style="0" bestFit="1" customWidth="1"/>
    <col min="24" max="25" width="4.7109375" style="0" bestFit="1" customWidth="1"/>
    <col min="26" max="26" width="6.00390625" style="0" bestFit="1" customWidth="1"/>
    <col min="27" max="27" width="4.7109375" style="0" bestFit="1" customWidth="1"/>
    <col min="28" max="28" width="4.8515625" style="0" bestFit="1" customWidth="1"/>
    <col min="29" max="29" width="4.7109375" style="0" bestFit="1" customWidth="1"/>
    <col min="30" max="31" width="4.8515625" style="0" bestFit="1" customWidth="1"/>
    <col min="32" max="32" width="4.7109375" style="0" bestFit="1" customWidth="1"/>
    <col min="33" max="33" width="4.7109375" style="3" bestFit="1" customWidth="1"/>
    <col min="34" max="34" width="4.7109375" style="0" bestFit="1" customWidth="1"/>
    <col min="35" max="35" width="6.00390625" style="0" bestFit="1" customWidth="1"/>
    <col min="36" max="36" width="4.8515625" style="0" bestFit="1" customWidth="1"/>
    <col min="37" max="37" width="5.140625" style="0" customWidth="1"/>
  </cols>
  <sheetData>
    <row r="1" spans="1:36" ht="12.75">
      <c r="A1" s="11" t="s">
        <v>130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J1" s="3"/>
    </row>
    <row r="2" spans="1:37" ht="13.5" thickBot="1">
      <c r="A2" s="10" t="s">
        <v>33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41"/>
      <c r="AD2" s="41"/>
      <c r="AE2" s="41"/>
      <c r="AF2" s="41"/>
      <c r="AG2" s="41"/>
      <c r="AH2" s="41"/>
      <c r="AI2" s="41"/>
      <c r="AJ2" s="41"/>
      <c r="AK2" s="41" t="s">
        <v>27</v>
      </c>
    </row>
    <row r="3" spans="1:35" ht="12.75" customHeight="1">
      <c r="A3" s="62" t="s">
        <v>26</v>
      </c>
      <c r="B3" s="68" t="s">
        <v>70</v>
      </c>
      <c r="C3" s="67"/>
      <c r="D3" s="67"/>
      <c r="E3" s="67"/>
      <c r="F3" s="67"/>
      <c r="G3" s="67"/>
      <c r="H3" s="67"/>
      <c r="I3" s="67"/>
      <c r="J3" s="46"/>
      <c r="K3" s="68" t="s">
        <v>71</v>
      </c>
      <c r="L3" s="67"/>
      <c r="M3" s="67"/>
      <c r="N3" s="67"/>
      <c r="O3" s="67"/>
      <c r="P3" s="67"/>
      <c r="Q3" s="67"/>
      <c r="R3" s="67"/>
      <c r="S3" s="45"/>
      <c r="T3" s="67" t="s">
        <v>19</v>
      </c>
      <c r="U3" s="67"/>
      <c r="V3" s="67"/>
      <c r="W3" s="67"/>
      <c r="X3" s="67"/>
      <c r="Y3" s="67"/>
      <c r="Z3" s="67"/>
      <c r="AA3" s="46"/>
      <c r="AB3" s="45"/>
      <c r="AC3" s="46"/>
      <c r="AD3" s="67" t="s">
        <v>23</v>
      </c>
      <c r="AE3" s="67"/>
      <c r="AF3" s="67"/>
      <c r="AG3" s="67"/>
      <c r="AH3" s="67"/>
      <c r="AI3" s="67"/>
    </row>
    <row r="4" spans="1:37" ht="12.75" customHeight="1">
      <c r="A4" s="63"/>
      <c r="B4" s="53">
        <v>2006</v>
      </c>
      <c r="C4" s="17">
        <v>2007</v>
      </c>
      <c r="D4" s="17">
        <v>2008</v>
      </c>
      <c r="E4" s="17">
        <v>2009</v>
      </c>
      <c r="F4" s="17">
        <v>2010</v>
      </c>
      <c r="G4" s="17">
        <v>2011</v>
      </c>
      <c r="H4" s="17">
        <v>2012</v>
      </c>
      <c r="I4" s="40">
        <v>2013</v>
      </c>
      <c r="J4" s="59">
        <v>2014</v>
      </c>
      <c r="K4" s="53">
        <v>2006</v>
      </c>
      <c r="L4" s="17">
        <v>2007</v>
      </c>
      <c r="M4" s="17">
        <v>2008</v>
      </c>
      <c r="N4" s="17">
        <v>2009</v>
      </c>
      <c r="O4" s="17">
        <v>2010</v>
      </c>
      <c r="P4" s="17">
        <v>2011</v>
      </c>
      <c r="Q4" s="17">
        <v>2012</v>
      </c>
      <c r="R4" s="40">
        <v>2013</v>
      </c>
      <c r="S4" s="59">
        <v>2014</v>
      </c>
      <c r="T4" s="53">
        <v>2006</v>
      </c>
      <c r="U4" s="17">
        <v>2007</v>
      </c>
      <c r="V4" s="17">
        <v>2008</v>
      </c>
      <c r="W4" s="17">
        <v>2009</v>
      </c>
      <c r="X4" s="17">
        <v>2010</v>
      </c>
      <c r="Y4" s="17">
        <v>2011</v>
      </c>
      <c r="Z4" s="17">
        <v>2012</v>
      </c>
      <c r="AA4" s="40">
        <v>2013</v>
      </c>
      <c r="AB4" s="59">
        <v>2014</v>
      </c>
      <c r="AC4" s="51">
        <v>2006</v>
      </c>
      <c r="AD4" s="53">
        <v>2007</v>
      </c>
      <c r="AE4" s="17">
        <v>2008</v>
      </c>
      <c r="AF4" s="40">
        <v>2009</v>
      </c>
      <c r="AG4" s="40">
        <v>2010</v>
      </c>
      <c r="AH4" s="17">
        <v>2011</v>
      </c>
      <c r="AI4" s="17">
        <v>2012</v>
      </c>
      <c r="AJ4" s="40">
        <v>2013</v>
      </c>
      <c r="AK4" s="40">
        <v>2014</v>
      </c>
    </row>
    <row r="5" spans="1:37" ht="12.75" customHeight="1">
      <c r="A5" s="47" t="s">
        <v>39</v>
      </c>
      <c r="B5" s="48">
        <v>6.6</v>
      </c>
      <c r="C5" s="50">
        <v>5.4</v>
      </c>
      <c r="D5" s="50">
        <v>35.18</v>
      </c>
      <c r="E5" s="50">
        <v>29.7</v>
      </c>
      <c r="F5" s="50">
        <v>76.42801</v>
      </c>
      <c r="G5" s="50">
        <v>115.58229</v>
      </c>
      <c r="H5" s="50">
        <v>81.6</v>
      </c>
      <c r="I5" s="50">
        <v>53.6</v>
      </c>
      <c r="J5" s="49">
        <v>56.92</v>
      </c>
      <c r="K5" s="50"/>
      <c r="L5" s="50"/>
      <c r="M5" s="50"/>
      <c r="N5" s="50"/>
      <c r="O5" s="50"/>
      <c r="P5" s="50"/>
      <c r="Q5" s="50"/>
      <c r="R5" s="50"/>
      <c r="S5" s="49"/>
      <c r="T5" s="50"/>
      <c r="U5" s="50"/>
      <c r="V5" s="50">
        <v>10</v>
      </c>
      <c r="W5" s="50">
        <v>19.88392</v>
      </c>
      <c r="X5" s="50">
        <v>30.11608</v>
      </c>
      <c r="Y5" s="50"/>
      <c r="Z5" s="50">
        <v>24</v>
      </c>
      <c r="AA5" s="50"/>
      <c r="AB5" s="49">
        <v>173.684</v>
      </c>
      <c r="AC5" s="52">
        <f aca="true" t="shared" si="0" ref="AC5:AC13">+B5+K5+T5</f>
        <v>6.6</v>
      </c>
      <c r="AD5" s="52">
        <f aca="true" t="shared" si="1" ref="AD5:AD13">+C5+L5+U5</f>
        <v>5.4</v>
      </c>
      <c r="AE5" s="52">
        <f aca="true" t="shared" si="2" ref="AE5:AE13">+D5+M5+V5</f>
        <v>45.18</v>
      </c>
      <c r="AF5" s="52">
        <f aca="true" t="shared" si="3" ref="AF5:AF13">+E5+N5+W5</f>
        <v>49.58392</v>
      </c>
      <c r="AG5" s="52">
        <f aca="true" t="shared" si="4" ref="AG5:AG13">+F5+O5+X5</f>
        <v>106.54409</v>
      </c>
      <c r="AH5" s="52">
        <f aca="true" t="shared" si="5" ref="AH5:AH13">+G5+P5+Y5</f>
        <v>115.58229</v>
      </c>
      <c r="AI5" s="52">
        <f aca="true" t="shared" si="6" ref="AI5:AI13">+H5+Q5+Z5</f>
        <v>105.6</v>
      </c>
      <c r="AJ5" s="52">
        <f aca="true" t="shared" si="7" ref="AJ5:AJ13">+I5+R5+AA5</f>
        <v>53.6</v>
      </c>
      <c r="AK5" s="52">
        <f aca="true" t="shared" si="8" ref="AK5:AK13">+J5+S5+AB5</f>
        <v>230.60399999999998</v>
      </c>
    </row>
    <row r="6" spans="1:37" ht="12.75" customHeight="1">
      <c r="A6" s="47" t="s">
        <v>40</v>
      </c>
      <c r="B6" s="48">
        <v>30.3</v>
      </c>
      <c r="C6" s="50">
        <v>103.36</v>
      </c>
      <c r="D6" s="50">
        <v>223.424</v>
      </c>
      <c r="E6" s="50">
        <v>161.956</v>
      </c>
      <c r="F6" s="50">
        <v>204.936</v>
      </c>
      <c r="G6" s="50">
        <v>248.102</v>
      </c>
      <c r="H6" s="50">
        <v>190.764</v>
      </c>
      <c r="I6" s="50">
        <v>222.936</v>
      </c>
      <c r="J6" s="49">
        <v>239.032</v>
      </c>
      <c r="K6" s="50"/>
      <c r="L6" s="50"/>
      <c r="M6" s="50"/>
      <c r="N6" s="50"/>
      <c r="O6" s="50"/>
      <c r="P6" s="50"/>
      <c r="Q6" s="50">
        <v>11.56489</v>
      </c>
      <c r="R6" s="50">
        <v>3.0591</v>
      </c>
      <c r="S6" s="49"/>
      <c r="T6" s="50"/>
      <c r="U6" s="50">
        <v>12</v>
      </c>
      <c r="V6" s="50"/>
      <c r="W6" s="50">
        <v>0.6</v>
      </c>
      <c r="X6" s="50">
        <v>4.2</v>
      </c>
      <c r="Y6" s="50"/>
      <c r="Z6" s="50">
        <v>46.82005</v>
      </c>
      <c r="AA6" s="50"/>
      <c r="AB6" s="49">
        <v>311.2629</v>
      </c>
      <c r="AC6" s="52">
        <f t="shared" si="0"/>
        <v>30.3</v>
      </c>
      <c r="AD6" s="52">
        <f t="shared" si="1"/>
        <v>115.36</v>
      </c>
      <c r="AE6" s="52">
        <f t="shared" si="2"/>
        <v>223.424</v>
      </c>
      <c r="AF6" s="52">
        <f t="shared" si="3"/>
        <v>162.55599999999998</v>
      </c>
      <c r="AG6" s="52">
        <f t="shared" si="4"/>
        <v>209.136</v>
      </c>
      <c r="AH6" s="52">
        <f t="shared" si="5"/>
        <v>248.102</v>
      </c>
      <c r="AI6" s="52">
        <f t="shared" si="6"/>
        <v>249.14894</v>
      </c>
      <c r="AJ6" s="52">
        <f t="shared" si="7"/>
        <v>225.9951</v>
      </c>
      <c r="AK6" s="52">
        <f t="shared" si="8"/>
        <v>550.2949</v>
      </c>
    </row>
    <row r="7" spans="1:37" ht="12.75" customHeight="1">
      <c r="A7" s="47" t="s">
        <v>41</v>
      </c>
      <c r="B7" s="48">
        <v>1.5</v>
      </c>
      <c r="C7" s="50">
        <v>3.6</v>
      </c>
      <c r="D7" s="50">
        <v>42.52911</v>
      </c>
      <c r="E7" s="50">
        <v>63.60948</v>
      </c>
      <c r="F7" s="50">
        <v>42.45336</v>
      </c>
      <c r="G7" s="50">
        <v>92.48</v>
      </c>
      <c r="H7" s="50">
        <v>99.36</v>
      </c>
      <c r="I7" s="50">
        <v>62.91</v>
      </c>
      <c r="J7" s="49">
        <v>150.164</v>
      </c>
      <c r="K7" s="50"/>
      <c r="L7" s="50"/>
      <c r="M7" s="50"/>
      <c r="N7" s="50"/>
      <c r="O7" s="50"/>
      <c r="P7" s="50"/>
      <c r="Q7" s="50"/>
      <c r="R7" s="50"/>
      <c r="S7" s="49"/>
      <c r="T7" s="50">
        <v>56.6256</v>
      </c>
      <c r="U7" s="50">
        <v>654.1349</v>
      </c>
      <c r="V7" s="50">
        <v>526.71</v>
      </c>
      <c r="W7" s="50"/>
      <c r="X7" s="50">
        <v>8</v>
      </c>
      <c r="Y7" s="50">
        <v>195</v>
      </c>
      <c r="Z7" s="50">
        <v>26.976</v>
      </c>
      <c r="AA7" s="50"/>
      <c r="AB7" s="49">
        <v>244.31098</v>
      </c>
      <c r="AC7" s="52">
        <f t="shared" si="0"/>
        <v>58.1256</v>
      </c>
      <c r="AD7" s="52">
        <f t="shared" si="1"/>
        <v>657.7349</v>
      </c>
      <c r="AE7" s="52">
        <f t="shared" si="2"/>
        <v>569.23911</v>
      </c>
      <c r="AF7" s="52">
        <f t="shared" si="3"/>
        <v>63.60948</v>
      </c>
      <c r="AG7" s="52">
        <f t="shared" si="4"/>
        <v>50.45336</v>
      </c>
      <c r="AH7" s="52">
        <f t="shared" si="5"/>
        <v>287.48</v>
      </c>
      <c r="AI7" s="52">
        <f t="shared" si="6"/>
        <v>126.336</v>
      </c>
      <c r="AJ7" s="52">
        <f t="shared" si="7"/>
        <v>62.91</v>
      </c>
      <c r="AK7" s="52">
        <f t="shared" si="8"/>
        <v>394.47497999999996</v>
      </c>
    </row>
    <row r="8" spans="1:37" ht="12.75" customHeight="1">
      <c r="A8" s="47" t="s">
        <v>42</v>
      </c>
      <c r="B8" s="48">
        <v>59.08356</v>
      </c>
      <c r="C8" s="50">
        <v>84.43567</v>
      </c>
      <c r="D8" s="50">
        <v>58.57829</v>
      </c>
      <c r="E8" s="50">
        <v>58.15706</v>
      </c>
      <c r="F8" s="50">
        <v>98.22298</v>
      </c>
      <c r="G8" s="50">
        <v>72.96</v>
      </c>
      <c r="H8" s="50">
        <v>91.41557</v>
      </c>
      <c r="I8" s="50">
        <v>151.52374</v>
      </c>
      <c r="J8" s="49">
        <v>116.2</v>
      </c>
      <c r="K8" s="50"/>
      <c r="L8" s="50"/>
      <c r="M8" s="50"/>
      <c r="N8" s="50"/>
      <c r="O8" s="50"/>
      <c r="P8" s="50"/>
      <c r="Q8" s="50">
        <v>25.51429</v>
      </c>
      <c r="R8" s="50">
        <v>20.19529</v>
      </c>
      <c r="S8" s="49"/>
      <c r="T8" s="50"/>
      <c r="U8" s="50"/>
      <c r="V8" s="50"/>
      <c r="W8" s="50"/>
      <c r="X8" s="50"/>
      <c r="Y8" s="50"/>
      <c r="Z8" s="50">
        <v>1008.76829</v>
      </c>
      <c r="AA8" s="50">
        <v>306.29101</v>
      </c>
      <c r="AB8" s="49">
        <v>26.17</v>
      </c>
      <c r="AC8" s="52">
        <f t="shared" si="0"/>
        <v>59.08356</v>
      </c>
      <c r="AD8" s="52">
        <f t="shared" si="1"/>
        <v>84.43567</v>
      </c>
      <c r="AE8" s="52">
        <f t="shared" si="2"/>
        <v>58.57829</v>
      </c>
      <c r="AF8" s="52">
        <f t="shared" si="3"/>
        <v>58.15706</v>
      </c>
      <c r="AG8" s="52">
        <f t="shared" si="4"/>
        <v>98.22298</v>
      </c>
      <c r="AH8" s="52">
        <f t="shared" si="5"/>
        <v>72.96</v>
      </c>
      <c r="AI8" s="52">
        <f t="shared" si="6"/>
        <v>1125.69815</v>
      </c>
      <c r="AJ8" s="52">
        <f t="shared" si="7"/>
        <v>478.01004</v>
      </c>
      <c r="AK8" s="52">
        <f t="shared" si="8"/>
        <v>142.37</v>
      </c>
    </row>
    <row r="9" spans="1:37" ht="12.75" customHeight="1">
      <c r="A9" s="47" t="s">
        <v>43</v>
      </c>
      <c r="B9" s="48">
        <v>6.3</v>
      </c>
      <c r="C9" s="50">
        <v>16.5</v>
      </c>
      <c r="D9" s="50">
        <v>15</v>
      </c>
      <c r="E9" s="50">
        <v>33.9</v>
      </c>
      <c r="F9" s="50">
        <v>31.2</v>
      </c>
      <c r="G9" s="50">
        <v>14.04</v>
      </c>
      <c r="H9" s="50">
        <v>37.9</v>
      </c>
      <c r="I9" s="50">
        <v>57.3</v>
      </c>
      <c r="J9" s="49">
        <v>92.025</v>
      </c>
      <c r="K9" s="50"/>
      <c r="L9" s="50"/>
      <c r="M9" s="50"/>
      <c r="N9" s="50"/>
      <c r="O9" s="50"/>
      <c r="P9" s="50"/>
      <c r="Q9" s="50"/>
      <c r="R9" s="50"/>
      <c r="S9" s="49"/>
      <c r="T9" s="50">
        <v>3</v>
      </c>
      <c r="U9" s="50">
        <v>14</v>
      </c>
      <c r="V9" s="50">
        <v>78.03232</v>
      </c>
      <c r="W9" s="50">
        <v>35.1224</v>
      </c>
      <c r="X9" s="50">
        <v>132.78384</v>
      </c>
      <c r="Y9" s="50">
        <v>63.90543</v>
      </c>
      <c r="Z9" s="50">
        <v>37.5</v>
      </c>
      <c r="AA9" s="50">
        <v>44.52</v>
      </c>
      <c r="AB9" s="49">
        <v>266.77295</v>
      </c>
      <c r="AC9" s="52">
        <f t="shared" si="0"/>
        <v>9.3</v>
      </c>
      <c r="AD9" s="52">
        <f t="shared" si="1"/>
        <v>30.5</v>
      </c>
      <c r="AE9" s="52">
        <f t="shared" si="2"/>
        <v>93.03232</v>
      </c>
      <c r="AF9" s="52">
        <f t="shared" si="3"/>
        <v>69.0224</v>
      </c>
      <c r="AG9" s="52">
        <f t="shared" si="4"/>
        <v>163.98384</v>
      </c>
      <c r="AH9" s="52">
        <f t="shared" si="5"/>
        <v>77.94543</v>
      </c>
      <c r="AI9" s="52">
        <f t="shared" si="6"/>
        <v>75.4</v>
      </c>
      <c r="AJ9" s="52">
        <f t="shared" si="7"/>
        <v>101.82</v>
      </c>
      <c r="AK9" s="52">
        <f t="shared" si="8"/>
        <v>358.79795</v>
      </c>
    </row>
    <row r="10" spans="1:37" ht="12.75" customHeight="1">
      <c r="A10" s="47" t="s">
        <v>44</v>
      </c>
      <c r="B10" s="48">
        <v>1.2</v>
      </c>
      <c r="C10" s="50">
        <v>34.99</v>
      </c>
      <c r="D10" s="50">
        <v>28.52</v>
      </c>
      <c r="E10" s="50">
        <v>66.96916</v>
      </c>
      <c r="F10" s="50">
        <v>9.84</v>
      </c>
      <c r="G10" s="50">
        <v>22.32</v>
      </c>
      <c r="H10" s="50">
        <v>23.13</v>
      </c>
      <c r="I10" s="50">
        <v>28.2</v>
      </c>
      <c r="J10" s="49">
        <v>51</v>
      </c>
      <c r="K10" s="50"/>
      <c r="L10" s="50"/>
      <c r="M10" s="50"/>
      <c r="N10" s="50"/>
      <c r="O10" s="50"/>
      <c r="P10" s="50"/>
      <c r="Q10" s="50">
        <v>22.86385</v>
      </c>
      <c r="R10" s="50">
        <v>15.10874</v>
      </c>
      <c r="S10" s="49"/>
      <c r="T10" s="50">
        <v>74.43385</v>
      </c>
      <c r="U10" s="50">
        <v>145.0107</v>
      </c>
      <c r="V10" s="50">
        <v>208.46465</v>
      </c>
      <c r="W10" s="50"/>
      <c r="X10" s="50"/>
      <c r="Y10" s="50">
        <v>25.78225</v>
      </c>
      <c r="Z10" s="50"/>
      <c r="AA10" s="50"/>
      <c r="AB10" s="49"/>
      <c r="AC10" s="52">
        <f t="shared" si="0"/>
        <v>75.63385000000001</v>
      </c>
      <c r="AD10" s="52">
        <f t="shared" si="1"/>
        <v>180.00070000000002</v>
      </c>
      <c r="AE10" s="52">
        <f t="shared" si="2"/>
        <v>236.98465000000002</v>
      </c>
      <c r="AF10" s="52">
        <f t="shared" si="3"/>
        <v>66.96916</v>
      </c>
      <c r="AG10" s="52">
        <f t="shared" si="4"/>
        <v>9.84</v>
      </c>
      <c r="AH10" s="52">
        <f t="shared" si="5"/>
        <v>48.10225</v>
      </c>
      <c r="AI10" s="52">
        <f t="shared" si="6"/>
        <v>45.993849999999995</v>
      </c>
      <c r="AJ10" s="52">
        <f t="shared" si="7"/>
        <v>43.30874</v>
      </c>
      <c r="AK10" s="52">
        <f t="shared" si="8"/>
        <v>51</v>
      </c>
    </row>
    <row r="11" spans="1:37" ht="12.75" customHeight="1">
      <c r="A11" s="47" t="s">
        <v>49</v>
      </c>
      <c r="B11" s="48">
        <v>24.94464</v>
      </c>
      <c r="C11" s="50">
        <v>24.07191</v>
      </c>
      <c r="D11" s="50">
        <v>81.82736</v>
      </c>
      <c r="E11" s="50">
        <v>46.1719</v>
      </c>
      <c r="F11" s="50">
        <v>12.6</v>
      </c>
      <c r="G11" s="50">
        <v>26.64</v>
      </c>
      <c r="H11" s="50">
        <v>30.4</v>
      </c>
      <c r="I11" s="50">
        <v>53.374</v>
      </c>
      <c r="J11" s="49">
        <v>58.686</v>
      </c>
      <c r="K11" s="50"/>
      <c r="L11" s="50"/>
      <c r="M11" s="50"/>
      <c r="N11" s="50"/>
      <c r="O11" s="50"/>
      <c r="P11" s="50"/>
      <c r="Q11" s="50">
        <v>57.54314</v>
      </c>
      <c r="R11" s="50">
        <v>34.35033</v>
      </c>
      <c r="S11" s="49"/>
      <c r="T11" s="50"/>
      <c r="U11" s="50">
        <v>50</v>
      </c>
      <c r="V11" s="50"/>
      <c r="W11" s="50"/>
      <c r="X11" s="50"/>
      <c r="Y11" s="50"/>
      <c r="Z11" s="50">
        <v>123.49412</v>
      </c>
      <c r="AA11" s="50">
        <v>9.988</v>
      </c>
      <c r="AB11" s="49">
        <v>120.20167</v>
      </c>
      <c r="AC11" s="52">
        <f t="shared" si="0"/>
        <v>24.94464</v>
      </c>
      <c r="AD11" s="52">
        <f t="shared" si="1"/>
        <v>74.07191</v>
      </c>
      <c r="AE11" s="52">
        <f t="shared" si="2"/>
        <v>81.82736</v>
      </c>
      <c r="AF11" s="52">
        <f t="shared" si="3"/>
        <v>46.1719</v>
      </c>
      <c r="AG11" s="52">
        <f t="shared" si="4"/>
        <v>12.6</v>
      </c>
      <c r="AH11" s="52">
        <f t="shared" si="5"/>
        <v>26.64</v>
      </c>
      <c r="AI11" s="52">
        <f t="shared" si="6"/>
        <v>211.43725999999998</v>
      </c>
      <c r="AJ11" s="52">
        <f t="shared" si="7"/>
        <v>97.71233000000001</v>
      </c>
      <c r="AK11" s="52">
        <f t="shared" si="8"/>
        <v>178.88766999999999</v>
      </c>
    </row>
    <row r="12" spans="1:37" ht="12.75" customHeight="1">
      <c r="A12" s="47" t="s">
        <v>64</v>
      </c>
      <c r="B12" s="48"/>
      <c r="C12" s="50"/>
      <c r="D12" s="50"/>
      <c r="E12" s="50">
        <v>0.9</v>
      </c>
      <c r="F12" s="50">
        <v>3.9</v>
      </c>
      <c r="G12" s="50">
        <v>12.24</v>
      </c>
      <c r="H12" s="50">
        <v>22.8</v>
      </c>
      <c r="I12" s="50">
        <v>23.1</v>
      </c>
      <c r="J12" s="49">
        <v>25.4</v>
      </c>
      <c r="K12" s="50"/>
      <c r="L12" s="50"/>
      <c r="M12" s="50"/>
      <c r="N12" s="50"/>
      <c r="O12" s="50"/>
      <c r="P12" s="50"/>
      <c r="Q12" s="50"/>
      <c r="R12" s="50"/>
      <c r="S12" s="49"/>
      <c r="T12" s="50"/>
      <c r="U12" s="50"/>
      <c r="V12" s="50"/>
      <c r="W12" s="50"/>
      <c r="X12" s="50">
        <v>20</v>
      </c>
      <c r="Y12" s="50"/>
      <c r="Z12" s="50"/>
      <c r="AA12" s="50"/>
      <c r="AB12" s="49"/>
      <c r="AC12" s="52">
        <f t="shared" si="0"/>
        <v>0</v>
      </c>
      <c r="AD12" s="52">
        <f t="shared" si="1"/>
        <v>0</v>
      </c>
      <c r="AE12" s="52">
        <f t="shared" si="2"/>
        <v>0</v>
      </c>
      <c r="AF12" s="52">
        <f t="shared" si="3"/>
        <v>0.9</v>
      </c>
      <c r="AG12" s="52">
        <f t="shared" si="4"/>
        <v>23.9</v>
      </c>
      <c r="AH12" s="52">
        <f t="shared" si="5"/>
        <v>12.24</v>
      </c>
      <c r="AI12" s="52">
        <f t="shared" si="6"/>
        <v>22.8</v>
      </c>
      <c r="AJ12" s="52">
        <f t="shared" si="7"/>
        <v>23.1</v>
      </c>
      <c r="AK12" s="52">
        <f t="shared" si="8"/>
        <v>25.4</v>
      </c>
    </row>
    <row r="13" spans="1:37" ht="12.75" customHeight="1">
      <c r="A13" s="47" t="s">
        <v>72</v>
      </c>
      <c r="B13" s="48">
        <v>231.05928</v>
      </c>
      <c r="C13" s="50">
        <v>279.20912</v>
      </c>
      <c r="D13" s="50">
        <v>166.30862</v>
      </c>
      <c r="E13" s="50">
        <v>53.2</v>
      </c>
      <c r="F13" s="50">
        <v>44.8</v>
      </c>
      <c r="G13" s="50">
        <v>67.2</v>
      </c>
      <c r="H13" s="50">
        <v>65.5</v>
      </c>
      <c r="I13" s="50">
        <v>123.4</v>
      </c>
      <c r="J13" s="49">
        <v>108.6</v>
      </c>
      <c r="K13" s="50"/>
      <c r="L13" s="50"/>
      <c r="M13" s="50"/>
      <c r="N13" s="50"/>
      <c r="O13" s="50"/>
      <c r="P13" s="50"/>
      <c r="Q13" s="50"/>
      <c r="R13" s="50"/>
      <c r="S13" s="49"/>
      <c r="T13" s="50"/>
      <c r="U13" s="50">
        <v>100</v>
      </c>
      <c r="V13" s="50">
        <v>450</v>
      </c>
      <c r="W13" s="50"/>
      <c r="X13" s="50"/>
      <c r="Y13" s="50"/>
      <c r="Z13" s="50">
        <v>174.01236</v>
      </c>
      <c r="AA13" s="50">
        <v>294.0541</v>
      </c>
      <c r="AB13" s="49">
        <v>126</v>
      </c>
      <c r="AC13" s="52">
        <f t="shared" si="0"/>
        <v>231.05928</v>
      </c>
      <c r="AD13" s="52">
        <f t="shared" si="1"/>
        <v>379.20912</v>
      </c>
      <c r="AE13" s="52">
        <f t="shared" si="2"/>
        <v>616.30862</v>
      </c>
      <c r="AF13" s="52">
        <f t="shared" si="3"/>
        <v>53.2</v>
      </c>
      <c r="AG13" s="52">
        <f t="shared" si="4"/>
        <v>44.8</v>
      </c>
      <c r="AH13" s="52">
        <f t="shared" si="5"/>
        <v>67.2</v>
      </c>
      <c r="AI13" s="52">
        <f t="shared" si="6"/>
        <v>239.51236</v>
      </c>
      <c r="AJ13" s="52">
        <f t="shared" si="7"/>
        <v>417.45410000000004</v>
      </c>
      <c r="AK13" s="52">
        <f t="shared" si="8"/>
        <v>234.6</v>
      </c>
    </row>
    <row r="14" spans="1:37" s="4" customFormat="1" ht="12.75" customHeight="1" thickBot="1">
      <c r="A14" s="43" t="s">
        <v>23</v>
      </c>
      <c r="B14" s="20">
        <f>SUM(B5:B13)</f>
        <v>360.98748</v>
      </c>
      <c r="C14" s="20">
        <f>SUM(C5:C13)</f>
        <v>551.5667</v>
      </c>
      <c r="D14" s="20">
        <f aca="true" t="shared" si="9" ref="D14:AJ14">SUM(D5:D13)</f>
        <v>651.3673799999999</v>
      </c>
      <c r="E14" s="20">
        <f t="shared" si="9"/>
        <v>514.5636</v>
      </c>
      <c r="F14" s="20">
        <f t="shared" si="9"/>
        <v>524.3803499999999</v>
      </c>
      <c r="G14" s="20">
        <f t="shared" si="9"/>
        <v>671.5642900000001</v>
      </c>
      <c r="H14" s="20">
        <f t="shared" si="9"/>
        <v>642.86957</v>
      </c>
      <c r="I14" s="20">
        <f t="shared" si="9"/>
        <v>776.34374</v>
      </c>
      <c r="J14" s="21">
        <f t="shared" si="9"/>
        <v>898.027</v>
      </c>
      <c r="K14" s="20">
        <f t="shared" si="9"/>
        <v>0</v>
      </c>
      <c r="L14" s="20">
        <f t="shared" si="9"/>
        <v>0</v>
      </c>
      <c r="M14" s="20">
        <f t="shared" si="9"/>
        <v>0</v>
      </c>
      <c r="N14" s="20">
        <f t="shared" si="9"/>
        <v>0</v>
      </c>
      <c r="O14" s="20">
        <f t="shared" si="9"/>
        <v>0</v>
      </c>
      <c r="P14" s="20">
        <f t="shared" si="9"/>
        <v>0</v>
      </c>
      <c r="Q14" s="20">
        <f t="shared" si="9"/>
        <v>117.48617</v>
      </c>
      <c r="R14" s="20">
        <f t="shared" si="9"/>
        <v>72.71346</v>
      </c>
      <c r="S14" s="21">
        <f t="shared" si="9"/>
        <v>0</v>
      </c>
      <c r="T14" s="20">
        <f t="shared" si="9"/>
        <v>134.05945</v>
      </c>
      <c r="U14" s="20">
        <f t="shared" si="9"/>
        <v>975.1456000000001</v>
      </c>
      <c r="V14" s="20">
        <f t="shared" si="9"/>
        <v>1273.2069700000002</v>
      </c>
      <c r="W14" s="20">
        <f t="shared" si="9"/>
        <v>55.60632</v>
      </c>
      <c r="X14" s="20">
        <f t="shared" si="9"/>
        <v>195.09992</v>
      </c>
      <c r="Y14" s="20">
        <f t="shared" si="9"/>
        <v>284.68768</v>
      </c>
      <c r="Z14" s="20">
        <f t="shared" si="9"/>
        <v>1441.57082</v>
      </c>
      <c r="AA14" s="20">
        <f t="shared" si="9"/>
        <v>654.85311</v>
      </c>
      <c r="AB14" s="21">
        <f t="shared" si="9"/>
        <v>1268.4025</v>
      </c>
      <c r="AC14" s="20">
        <f t="shared" si="9"/>
        <v>495.04693000000003</v>
      </c>
      <c r="AD14" s="20">
        <f t="shared" si="9"/>
        <v>1526.7123000000001</v>
      </c>
      <c r="AE14" s="20">
        <f t="shared" si="9"/>
        <v>1924.57435</v>
      </c>
      <c r="AF14" s="20">
        <f t="shared" si="9"/>
        <v>570.16992</v>
      </c>
      <c r="AG14" s="20">
        <f t="shared" si="9"/>
        <v>719.48027</v>
      </c>
      <c r="AH14" s="20">
        <f t="shared" si="9"/>
        <v>956.2519700000001</v>
      </c>
      <c r="AI14" s="20">
        <f t="shared" si="9"/>
        <v>2201.92656</v>
      </c>
      <c r="AJ14" s="20">
        <f t="shared" si="9"/>
        <v>1503.9103099999998</v>
      </c>
      <c r="AK14" s="20">
        <f>SUM(AK5:AK13)</f>
        <v>2166.4295</v>
      </c>
    </row>
    <row r="15" spans="1:19" ht="12.75">
      <c r="A15" s="39" t="s">
        <v>22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0.5" customHeight="1">
      <c r="A16" s="39" t="s">
        <v>25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0.5" customHeight="1">
      <c r="A17" s="39" t="s">
        <v>30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10.5" customHeight="1">
      <c r="A18" s="44" t="s">
        <v>81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0" ht="12.75">
      <c r="A19" s="1"/>
      <c r="B19" s="2"/>
      <c r="C19" s="2"/>
      <c r="D19" s="2"/>
      <c r="E19" s="2"/>
      <c r="F19" s="2"/>
      <c r="G19" s="2"/>
      <c r="H19" s="2"/>
      <c r="I19" s="2"/>
      <c r="J19" s="2"/>
    </row>
    <row r="20" spans="1:31" ht="12.75">
      <c r="A20" s="1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5"/>
      <c r="AD20" s="3"/>
      <c r="AE20" s="3"/>
    </row>
    <row r="21" spans="1:32" ht="12.75">
      <c r="A21" s="1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5"/>
      <c r="AD21" s="24"/>
      <c r="AE21" s="15"/>
      <c r="AF21" s="8"/>
    </row>
    <row r="22" spans="1:31" ht="12.75">
      <c r="A22" s="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5"/>
      <c r="AD22" s="24"/>
      <c r="AE22" s="24"/>
    </row>
    <row r="23" spans="1:31" ht="12.75">
      <c r="A23" s="8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13"/>
      <c r="U23" s="13"/>
      <c r="V23" s="13"/>
      <c r="W23" s="13"/>
      <c r="X23" s="13"/>
      <c r="Y23" s="13"/>
      <c r="Z23" s="13"/>
      <c r="AA23" s="13"/>
      <c r="AB23" s="13"/>
      <c r="AC23" s="15"/>
      <c r="AD23" s="24"/>
      <c r="AE23" s="24"/>
    </row>
    <row r="24" spans="1:32" ht="12.75">
      <c r="A24" s="8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ht="12.75">
      <c r="A25" s="8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1" ht="12.75">
      <c r="A26" s="8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5"/>
      <c r="AD26" s="24"/>
      <c r="AE26" s="24"/>
    </row>
    <row r="27" spans="1:31" ht="12.75">
      <c r="A27" s="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5"/>
      <c r="AD27" s="24"/>
      <c r="AE27" s="24"/>
    </row>
    <row r="28" spans="1:31" ht="12.75">
      <c r="A28" s="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5"/>
      <c r="AD28" s="24"/>
      <c r="AE28" s="24"/>
    </row>
    <row r="29" spans="1:31" ht="12.75">
      <c r="A29" s="8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5"/>
      <c r="AD29" s="24"/>
      <c r="AE29" s="24"/>
    </row>
    <row r="30" spans="1:31" ht="12.75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2.75">
      <c r="A31" s="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3"/>
      <c r="AE31" s="3"/>
    </row>
    <row r="32" spans="1:3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2.75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3"/>
      <c r="AE33" s="3"/>
    </row>
    <row r="34" spans="1:31" ht="12.75">
      <c r="A34" s="1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3"/>
      <c r="AE34" s="3"/>
    </row>
    <row r="35" spans="1:3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</sheetData>
  <sheetProtection/>
  <mergeCells count="5">
    <mergeCell ref="A3:A4"/>
    <mergeCell ref="T3:Z3"/>
    <mergeCell ref="B3:I3"/>
    <mergeCell ref="K3:R3"/>
    <mergeCell ref="AD3:AI3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5" r:id="rId1"/>
  <ignoredErrors>
    <ignoredError sqref="AF14:AJ14 B14:J14 AC14:AE14 K14:AB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1"/>
  <sheetViews>
    <sheetView showZeros="0" zoomScalePageLayoutView="0" workbookViewId="0" topLeftCell="A52">
      <selection activeCell="AL7" sqref="AL7"/>
    </sheetView>
  </sheetViews>
  <sheetFormatPr defaultColWidth="9.140625" defaultRowHeight="12.75"/>
  <cols>
    <col min="1" max="1" width="36.28125" style="0" customWidth="1"/>
    <col min="2" max="4" width="4.7109375" style="5" bestFit="1" customWidth="1"/>
    <col min="5" max="5" width="4.421875" style="5" customWidth="1"/>
    <col min="6" max="10" width="4.7109375" style="5" bestFit="1" customWidth="1"/>
    <col min="11" max="20" width="4.421875" style="0" bestFit="1" customWidth="1"/>
    <col min="21" max="21" width="4.7109375" style="0" bestFit="1" customWidth="1"/>
    <col min="22" max="22" width="4.8515625" style="0" bestFit="1" customWidth="1"/>
    <col min="23" max="23" width="4.421875" style="0" bestFit="1" customWidth="1"/>
    <col min="24" max="25" width="4.7109375" style="0" bestFit="1" customWidth="1"/>
    <col min="26" max="26" width="4.8515625" style="0" customWidth="1"/>
    <col min="27" max="27" width="4.7109375" style="0" bestFit="1" customWidth="1"/>
    <col min="28" max="28" width="4.8515625" style="0" customWidth="1"/>
    <col min="29" max="29" width="4.421875" style="0" bestFit="1" customWidth="1"/>
    <col min="30" max="31" width="4.8515625" style="0" bestFit="1" customWidth="1"/>
    <col min="32" max="32" width="4.421875" style="0" customWidth="1"/>
    <col min="33" max="33" width="4.421875" style="3" customWidth="1"/>
    <col min="34" max="34" width="4.421875" style="0" bestFit="1" customWidth="1"/>
    <col min="35" max="36" width="4.8515625" style="0" bestFit="1" customWidth="1"/>
    <col min="37" max="37" width="5.28125" style="0" customWidth="1"/>
  </cols>
  <sheetData>
    <row r="1" spans="1:31" ht="12.75">
      <c r="A1" s="11" t="s">
        <v>136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E1" s="3"/>
    </row>
    <row r="2" spans="1:37" ht="13.5" thickBot="1">
      <c r="A2" s="10" t="s">
        <v>33</v>
      </c>
      <c r="B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41"/>
      <c r="AD2" s="41"/>
      <c r="AE2" s="41"/>
      <c r="AF2" s="41"/>
      <c r="AG2" s="41"/>
      <c r="AH2" s="41"/>
      <c r="AI2" s="41"/>
      <c r="AJ2" s="41"/>
      <c r="AK2" s="41" t="s">
        <v>27</v>
      </c>
    </row>
    <row r="3" spans="1:35" ht="12.75" customHeight="1">
      <c r="A3" s="62" t="s">
        <v>24</v>
      </c>
      <c r="B3" s="68" t="s">
        <v>70</v>
      </c>
      <c r="C3" s="67"/>
      <c r="D3" s="67"/>
      <c r="E3" s="67"/>
      <c r="F3" s="67"/>
      <c r="G3" s="67"/>
      <c r="H3" s="67"/>
      <c r="I3" s="67"/>
      <c r="J3" s="46"/>
      <c r="K3" s="68" t="s">
        <v>71</v>
      </c>
      <c r="L3" s="67"/>
      <c r="M3" s="67"/>
      <c r="N3" s="67"/>
      <c r="O3" s="67"/>
      <c r="P3" s="67"/>
      <c r="Q3" s="67"/>
      <c r="R3" s="67"/>
      <c r="S3" s="45"/>
      <c r="T3" s="67" t="s">
        <v>19</v>
      </c>
      <c r="U3" s="67"/>
      <c r="V3" s="67"/>
      <c r="W3" s="67"/>
      <c r="X3" s="67"/>
      <c r="Y3" s="67"/>
      <c r="Z3" s="67"/>
      <c r="AA3" s="46"/>
      <c r="AB3" s="45"/>
      <c r="AC3" s="46"/>
      <c r="AD3" s="67" t="s">
        <v>23</v>
      </c>
      <c r="AE3" s="67"/>
      <c r="AF3" s="67"/>
      <c r="AG3" s="67"/>
      <c r="AH3" s="67"/>
      <c r="AI3" s="67"/>
    </row>
    <row r="4" spans="1:37" ht="12.75" customHeight="1">
      <c r="A4" s="63"/>
      <c r="B4" s="53">
        <v>2006</v>
      </c>
      <c r="C4" s="17">
        <v>2007</v>
      </c>
      <c r="D4" s="17">
        <v>2008</v>
      </c>
      <c r="E4" s="17">
        <v>2009</v>
      </c>
      <c r="F4" s="17">
        <v>2010</v>
      </c>
      <c r="G4" s="17">
        <v>2011</v>
      </c>
      <c r="H4" s="17">
        <v>2012</v>
      </c>
      <c r="I4" s="40">
        <v>2013</v>
      </c>
      <c r="J4" s="59">
        <v>2014</v>
      </c>
      <c r="K4" s="53">
        <v>2006</v>
      </c>
      <c r="L4" s="17">
        <v>2007</v>
      </c>
      <c r="M4" s="17">
        <v>2008</v>
      </c>
      <c r="N4" s="17">
        <v>2009</v>
      </c>
      <c r="O4" s="17">
        <v>2010</v>
      </c>
      <c r="P4" s="17">
        <v>2011</v>
      </c>
      <c r="Q4" s="17">
        <v>2012</v>
      </c>
      <c r="R4" s="40">
        <v>2013</v>
      </c>
      <c r="S4" s="59">
        <v>2014</v>
      </c>
      <c r="T4" s="53">
        <v>2006</v>
      </c>
      <c r="U4" s="17">
        <v>2007</v>
      </c>
      <c r="V4" s="17">
        <v>2008</v>
      </c>
      <c r="W4" s="17">
        <v>2009</v>
      </c>
      <c r="X4" s="17">
        <v>2010</v>
      </c>
      <c r="Y4" s="17">
        <v>2011</v>
      </c>
      <c r="Z4" s="17">
        <v>2012</v>
      </c>
      <c r="AA4" s="40">
        <v>2013</v>
      </c>
      <c r="AB4" s="59">
        <v>2014</v>
      </c>
      <c r="AC4" s="51">
        <v>2006</v>
      </c>
      <c r="AD4" s="53">
        <v>2007</v>
      </c>
      <c r="AE4" s="17">
        <v>2008</v>
      </c>
      <c r="AF4" s="40">
        <v>2009</v>
      </c>
      <c r="AG4" s="40">
        <v>2010</v>
      </c>
      <c r="AH4" s="17">
        <v>2011</v>
      </c>
      <c r="AI4" s="17">
        <v>2012</v>
      </c>
      <c r="AJ4" s="40">
        <v>2013</v>
      </c>
      <c r="AK4" s="40">
        <v>2014</v>
      </c>
    </row>
    <row r="5" spans="1:37" ht="12" customHeight="1">
      <c r="A5" s="47" t="s">
        <v>57</v>
      </c>
      <c r="B5" s="48"/>
      <c r="C5" s="50"/>
      <c r="D5" s="50"/>
      <c r="E5" s="50">
        <v>46.01916</v>
      </c>
      <c r="F5" s="50"/>
      <c r="G5" s="50"/>
      <c r="H5" s="50"/>
      <c r="I5" s="50">
        <v>0.3</v>
      </c>
      <c r="J5" s="49">
        <v>0.5</v>
      </c>
      <c r="K5" s="50"/>
      <c r="L5" s="50"/>
      <c r="M5" s="50"/>
      <c r="N5" s="50"/>
      <c r="O5" s="50"/>
      <c r="P5" s="50"/>
      <c r="Q5" s="50"/>
      <c r="R5" s="50"/>
      <c r="S5" s="49"/>
      <c r="T5" s="50"/>
      <c r="U5" s="50"/>
      <c r="V5" s="50">
        <v>83.17435</v>
      </c>
      <c r="W5" s="50"/>
      <c r="X5" s="50"/>
      <c r="Y5" s="50">
        <v>25.78225</v>
      </c>
      <c r="Z5" s="50"/>
      <c r="AA5" s="50"/>
      <c r="AB5" s="60"/>
      <c r="AC5" s="37">
        <f aca="true" t="shared" si="0" ref="AC5:AK7">SUM(B5+K5+T5)</f>
        <v>0</v>
      </c>
      <c r="AD5" s="37">
        <f t="shared" si="0"/>
        <v>0</v>
      </c>
      <c r="AE5" s="37">
        <f t="shared" si="0"/>
        <v>83.17435</v>
      </c>
      <c r="AF5" s="37">
        <f t="shared" si="0"/>
        <v>46.01916</v>
      </c>
      <c r="AG5" s="37">
        <f t="shared" si="0"/>
        <v>0</v>
      </c>
      <c r="AH5" s="37">
        <f t="shared" si="0"/>
        <v>25.78225</v>
      </c>
      <c r="AI5" s="37">
        <f t="shared" si="0"/>
        <v>0</v>
      </c>
      <c r="AJ5" s="37">
        <f t="shared" si="0"/>
        <v>0.3</v>
      </c>
      <c r="AK5" s="37">
        <f t="shared" si="0"/>
        <v>0.5</v>
      </c>
    </row>
    <row r="6" spans="1:37" ht="12" customHeight="1">
      <c r="A6" s="47" t="s">
        <v>0</v>
      </c>
      <c r="B6" s="48">
        <v>4.5</v>
      </c>
      <c r="C6" s="50">
        <v>5.4</v>
      </c>
      <c r="D6" s="50">
        <v>10.28</v>
      </c>
      <c r="E6" s="50">
        <v>8.4</v>
      </c>
      <c r="F6" s="50"/>
      <c r="G6" s="50">
        <v>3.6</v>
      </c>
      <c r="H6" s="50">
        <v>9.12</v>
      </c>
      <c r="I6" s="50">
        <v>12.4</v>
      </c>
      <c r="J6" s="49">
        <v>11.82</v>
      </c>
      <c r="K6" s="50"/>
      <c r="L6" s="50"/>
      <c r="M6" s="50"/>
      <c r="N6" s="50"/>
      <c r="O6" s="50"/>
      <c r="P6" s="50"/>
      <c r="Q6" s="50"/>
      <c r="R6" s="50"/>
      <c r="S6" s="49"/>
      <c r="T6" s="50"/>
      <c r="U6" s="50"/>
      <c r="V6" s="50">
        <v>10</v>
      </c>
      <c r="W6" s="50">
        <v>19.88392</v>
      </c>
      <c r="X6" s="50">
        <v>20.11608</v>
      </c>
      <c r="Y6" s="50"/>
      <c r="Z6" s="50"/>
      <c r="AA6" s="50"/>
      <c r="AB6" s="49">
        <v>113.694</v>
      </c>
      <c r="AC6" s="38">
        <f t="shared" si="0"/>
        <v>4.5</v>
      </c>
      <c r="AD6" s="38">
        <f t="shared" si="0"/>
        <v>5.4</v>
      </c>
      <c r="AE6" s="38">
        <f t="shared" si="0"/>
        <v>20.28</v>
      </c>
      <c r="AF6" s="38">
        <f t="shared" si="0"/>
        <v>28.283920000000002</v>
      </c>
      <c r="AG6" s="38">
        <f t="shared" si="0"/>
        <v>20.11608</v>
      </c>
      <c r="AH6" s="38">
        <f t="shared" si="0"/>
        <v>3.6</v>
      </c>
      <c r="AI6" s="38">
        <f t="shared" si="0"/>
        <v>9.12</v>
      </c>
      <c r="AJ6" s="38">
        <f t="shared" si="0"/>
        <v>12.4</v>
      </c>
      <c r="AK6" s="38">
        <f t="shared" si="0"/>
        <v>125.51400000000001</v>
      </c>
    </row>
    <row r="7" spans="1:37" ht="12" customHeight="1">
      <c r="A7" s="47" t="s">
        <v>1</v>
      </c>
      <c r="B7" s="48">
        <v>1.2</v>
      </c>
      <c r="C7" s="50">
        <v>2.1</v>
      </c>
      <c r="D7" s="50">
        <v>1.2</v>
      </c>
      <c r="E7" s="50">
        <v>15.9</v>
      </c>
      <c r="F7" s="50">
        <v>15.6</v>
      </c>
      <c r="G7" s="50"/>
      <c r="H7" s="50"/>
      <c r="I7" s="50"/>
      <c r="J7" s="49"/>
      <c r="K7" s="50"/>
      <c r="L7" s="50"/>
      <c r="M7" s="50"/>
      <c r="N7" s="50"/>
      <c r="O7" s="50"/>
      <c r="P7" s="50"/>
      <c r="Q7" s="50"/>
      <c r="R7" s="50"/>
      <c r="S7" s="49"/>
      <c r="T7" s="50"/>
      <c r="U7" s="50">
        <v>8</v>
      </c>
      <c r="V7" s="50">
        <v>8</v>
      </c>
      <c r="W7" s="50"/>
      <c r="X7" s="50"/>
      <c r="Y7" s="50"/>
      <c r="Z7" s="50"/>
      <c r="AA7" s="50"/>
      <c r="AB7" s="49"/>
      <c r="AC7" s="38">
        <f t="shared" si="0"/>
        <v>1.2</v>
      </c>
      <c r="AD7" s="38">
        <f t="shared" si="0"/>
        <v>10.1</v>
      </c>
      <c r="AE7" s="38">
        <f t="shared" si="0"/>
        <v>9.2</v>
      </c>
      <c r="AF7" s="38">
        <f t="shared" si="0"/>
        <v>15.9</v>
      </c>
      <c r="AG7" s="38">
        <f t="shared" si="0"/>
        <v>15.6</v>
      </c>
      <c r="AH7" s="38">
        <f t="shared" si="0"/>
        <v>0</v>
      </c>
      <c r="AI7" s="38">
        <f t="shared" si="0"/>
        <v>0</v>
      </c>
      <c r="AJ7" s="38">
        <f t="shared" si="0"/>
        <v>0</v>
      </c>
      <c r="AK7" s="38">
        <f t="shared" si="0"/>
        <v>0</v>
      </c>
    </row>
    <row r="8" spans="1:37" ht="12" customHeight="1">
      <c r="A8" s="47" t="s">
        <v>102</v>
      </c>
      <c r="B8" s="48"/>
      <c r="C8" s="50"/>
      <c r="D8" s="50"/>
      <c r="E8" s="50"/>
      <c r="F8" s="50"/>
      <c r="G8" s="50"/>
      <c r="H8" s="50"/>
      <c r="I8" s="50">
        <v>2.5</v>
      </c>
      <c r="J8" s="49">
        <v>4.6</v>
      </c>
      <c r="K8" s="50"/>
      <c r="L8" s="50"/>
      <c r="M8" s="50"/>
      <c r="N8" s="50"/>
      <c r="O8" s="50"/>
      <c r="P8" s="50"/>
      <c r="Q8" s="50"/>
      <c r="R8" s="50"/>
      <c r="S8" s="49"/>
      <c r="T8" s="50"/>
      <c r="U8" s="50"/>
      <c r="V8" s="50"/>
      <c r="W8" s="50"/>
      <c r="X8" s="50"/>
      <c r="Y8" s="50"/>
      <c r="Z8" s="50"/>
      <c r="AA8" s="50"/>
      <c r="AB8" s="49"/>
      <c r="AC8" s="38">
        <f aca="true" t="shared" si="1" ref="AC8:AC75">SUM(B8+K8+T8)</f>
        <v>0</v>
      </c>
      <c r="AD8" s="38">
        <f aca="true" t="shared" si="2" ref="AD8:AD75">SUM(C8+L8+U8)</f>
        <v>0</v>
      </c>
      <c r="AE8" s="38">
        <f aca="true" t="shared" si="3" ref="AE8:AE75">SUM(D8+M8+V8)</f>
        <v>0</v>
      </c>
      <c r="AF8" s="38">
        <f aca="true" t="shared" si="4" ref="AF8:AF75">SUM(E8+N8+W8)</f>
        <v>0</v>
      </c>
      <c r="AG8" s="38">
        <f aca="true" t="shared" si="5" ref="AG8:AG75">SUM(F8+O8+X8)</f>
        <v>0</v>
      </c>
      <c r="AH8" s="38">
        <f aca="true" t="shared" si="6" ref="AH8:AH75">SUM(G8+P8+Y8)</f>
        <v>0</v>
      </c>
      <c r="AI8" s="38">
        <f aca="true" t="shared" si="7" ref="AI8:AI75">SUM(H8+Q8+Z8)</f>
        <v>0</v>
      </c>
      <c r="AJ8" s="38">
        <f aca="true" t="shared" si="8" ref="AJ8:AK75">SUM(I8+R8+AA8)</f>
        <v>2.5</v>
      </c>
      <c r="AK8" s="38">
        <f t="shared" si="8"/>
        <v>4.6</v>
      </c>
    </row>
    <row r="9" spans="1:37" ht="12" customHeight="1">
      <c r="A9" s="47" t="s">
        <v>103</v>
      </c>
      <c r="B9" s="48"/>
      <c r="C9" s="50"/>
      <c r="D9" s="50"/>
      <c r="E9" s="50"/>
      <c r="F9" s="50"/>
      <c r="G9" s="50"/>
      <c r="H9" s="50"/>
      <c r="I9" s="50">
        <v>0.5</v>
      </c>
      <c r="J9" s="49">
        <v>4.5</v>
      </c>
      <c r="K9" s="50"/>
      <c r="L9" s="50"/>
      <c r="M9" s="50"/>
      <c r="N9" s="50"/>
      <c r="O9" s="50"/>
      <c r="P9" s="50"/>
      <c r="Q9" s="50"/>
      <c r="R9" s="50"/>
      <c r="S9" s="49"/>
      <c r="T9" s="50"/>
      <c r="U9" s="50"/>
      <c r="V9" s="50"/>
      <c r="W9" s="50"/>
      <c r="X9" s="50"/>
      <c r="Y9" s="50"/>
      <c r="Z9" s="50"/>
      <c r="AA9" s="50"/>
      <c r="AB9" s="49"/>
      <c r="AC9" s="38">
        <f t="shared" si="1"/>
        <v>0</v>
      </c>
      <c r="AD9" s="38">
        <f t="shared" si="2"/>
        <v>0</v>
      </c>
      <c r="AE9" s="38">
        <f t="shared" si="3"/>
        <v>0</v>
      </c>
      <c r="AF9" s="38">
        <f t="shared" si="4"/>
        <v>0</v>
      </c>
      <c r="AG9" s="38">
        <f t="shared" si="5"/>
        <v>0</v>
      </c>
      <c r="AH9" s="38">
        <f t="shared" si="6"/>
        <v>0</v>
      </c>
      <c r="AI9" s="38">
        <f t="shared" si="7"/>
        <v>0</v>
      </c>
      <c r="AJ9" s="38">
        <f t="shared" si="8"/>
        <v>0.5</v>
      </c>
      <c r="AK9" s="38">
        <f t="shared" si="8"/>
        <v>4.5</v>
      </c>
    </row>
    <row r="10" spans="1:37" ht="12" customHeight="1">
      <c r="A10" s="47" t="s">
        <v>2</v>
      </c>
      <c r="B10" s="48">
        <v>1.2</v>
      </c>
      <c r="C10" s="50">
        <v>3.6</v>
      </c>
      <c r="D10" s="50">
        <v>2.1</v>
      </c>
      <c r="E10" s="50">
        <v>3</v>
      </c>
      <c r="F10" s="50">
        <v>6.6</v>
      </c>
      <c r="G10" s="50">
        <v>6.12</v>
      </c>
      <c r="H10" s="50">
        <v>9.52</v>
      </c>
      <c r="I10" s="50">
        <v>5.9</v>
      </c>
      <c r="J10" s="49">
        <v>2.7</v>
      </c>
      <c r="K10" s="50"/>
      <c r="L10" s="50"/>
      <c r="M10" s="50"/>
      <c r="N10" s="50"/>
      <c r="O10" s="50"/>
      <c r="P10" s="50"/>
      <c r="Q10" s="50"/>
      <c r="R10" s="50"/>
      <c r="S10" s="49"/>
      <c r="T10" s="50"/>
      <c r="U10" s="50"/>
      <c r="V10" s="50"/>
      <c r="W10" s="50"/>
      <c r="X10" s="50"/>
      <c r="Y10" s="50"/>
      <c r="Z10" s="50"/>
      <c r="AA10" s="50"/>
      <c r="AB10" s="49"/>
      <c r="AC10" s="38">
        <f aca="true" t="shared" si="9" ref="AC10:AK13">SUM(B10+K10+T10)</f>
        <v>1.2</v>
      </c>
      <c r="AD10" s="38">
        <f t="shared" si="9"/>
        <v>3.6</v>
      </c>
      <c r="AE10" s="38">
        <f t="shared" si="9"/>
        <v>2.1</v>
      </c>
      <c r="AF10" s="38">
        <f t="shared" si="9"/>
        <v>3</v>
      </c>
      <c r="AG10" s="38">
        <f t="shared" si="9"/>
        <v>6.6</v>
      </c>
      <c r="AH10" s="38">
        <f t="shared" si="9"/>
        <v>6.12</v>
      </c>
      <c r="AI10" s="38">
        <f t="shared" si="9"/>
        <v>9.52</v>
      </c>
      <c r="AJ10" s="38">
        <f t="shared" si="9"/>
        <v>5.9</v>
      </c>
      <c r="AK10" s="38">
        <f t="shared" si="9"/>
        <v>2.7</v>
      </c>
    </row>
    <row r="11" spans="1:37" ht="12" customHeight="1">
      <c r="A11" s="47" t="s">
        <v>3</v>
      </c>
      <c r="B11" s="48">
        <v>1.2</v>
      </c>
      <c r="C11" s="50">
        <v>3.6</v>
      </c>
      <c r="D11" s="50">
        <v>2.1</v>
      </c>
      <c r="E11" s="50">
        <v>0.3</v>
      </c>
      <c r="F11" s="50">
        <v>0.6</v>
      </c>
      <c r="G11" s="50"/>
      <c r="H11" s="50"/>
      <c r="I11" s="50">
        <v>4</v>
      </c>
      <c r="J11" s="49">
        <v>9.6</v>
      </c>
      <c r="K11" s="50"/>
      <c r="L11" s="50"/>
      <c r="M11" s="50"/>
      <c r="N11" s="50"/>
      <c r="O11" s="50"/>
      <c r="P11" s="50"/>
      <c r="Q11" s="50">
        <v>22.86385</v>
      </c>
      <c r="R11" s="50">
        <v>15.10874</v>
      </c>
      <c r="S11" s="49"/>
      <c r="T11" s="50"/>
      <c r="U11" s="50"/>
      <c r="V11" s="50"/>
      <c r="W11" s="50"/>
      <c r="X11" s="50"/>
      <c r="Y11" s="50"/>
      <c r="Z11" s="50"/>
      <c r="AA11" s="50"/>
      <c r="AB11" s="49"/>
      <c r="AC11" s="38">
        <f t="shared" si="9"/>
        <v>1.2</v>
      </c>
      <c r="AD11" s="38">
        <f t="shared" si="9"/>
        <v>3.6</v>
      </c>
      <c r="AE11" s="38">
        <f t="shared" si="9"/>
        <v>2.1</v>
      </c>
      <c r="AF11" s="38">
        <f t="shared" si="9"/>
        <v>0.3</v>
      </c>
      <c r="AG11" s="38">
        <f t="shared" si="9"/>
        <v>0.6</v>
      </c>
      <c r="AH11" s="38">
        <f t="shared" si="9"/>
        <v>0</v>
      </c>
      <c r="AI11" s="38">
        <f t="shared" si="9"/>
        <v>22.86385</v>
      </c>
      <c r="AJ11" s="38">
        <f t="shared" si="9"/>
        <v>19.108739999999997</v>
      </c>
      <c r="AK11" s="38">
        <f t="shared" si="9"/>
        <v>9.6</v>
      </c>
    </row>
    <row r="12" spans="1:37" ht="12" customHeight="1">
      <c r="A12" s="47" t="s">
        <v>73</v>
      </c>
      <c r="B12" s="48"/>
      <c r="C12" s="50"/>
      <c r="D12" s="50"/>
      <c r="E12" s="50"/>
      <c r="F12" s="50">
        <v>1.8</v>
      </c>
      <c r="G12" s="50">
        <v>7.92</v>
      </c>
      <c r="H12" s="50">
        <v>9.68</v>
      </c>
      <c r="I12" s="50">
        <v>4.8</v>
      </c>
      <c r="J12" s="49">
        <v>5.1</v>
      </c>
      <c r="K12" s="50"/>
      <c r="L12" s="50"/>
      <c r="M12" s="50"/>
      <c r="N12" s="50"/>
      <c r="O12" s="50"/>
      <c r="P12" s="50"/>
      <c r="Q12" s="50"/>
      <c r="R12" s="50"/>
      <c r="S12" s="49"/>
      <c r="T12" s="50"/>
      <c r="U12" s="50"/>
      <c r="V12" s="50"/>
      <c r="W12" s="50"/>
      <c r="X12" s="50">
        <v>20</v>
      </c>
      <c r="Y12" s="50"/>
      <c r="Z12" s="50"/>
      <c r="AA12" s="50"/>
      <c r="AB12" s="49"/>
      <c r="AC12" s="38">
        <f t="shared" si="9"/>
        <v>0</v>
      </c>
      <c r="AD12" s="38">
        <f t="shared" si="9"/>
        <v>0</v>
      </c>
      <c r="AE12" s="38">
        <f t="shared" si="9"/>
        <v>0</v>
      </c>
      <c r="AF12" s="38">
        <f t="shared" si="9"/>
        <v>0</v>
      </c>
      <c r="AG12" s="38">
        <f t="shared" si="9"/>
        <v>21.8</v>
      </c>
      <c r="AH12" s="38">
        <f t="shared" si="9"/>
        <v>7.92</v>
      </c>
      <c r="AI12" s="38">
        <f t="shared" si="9"/>
        <v>9.68</v>
      </c>
      <c r="AJ12" s="38">
        <f t="shared" si="9"/>
        <v>4.8</v>
      </c>
      <c r="AK12" s="38">
        <f t="shared" si="9"/>
        <v>5.1</v>
      </c>
    </row>
    <row r="13" spans="1:37" ht="12" customHeight="1">
      <c r="A13" s="47" t="s">
        <v>104</v>
      </c>
      <c r="B13" s="48"/>
      <c r="C13" s="50"/>
      <c r="D13" s="50"/>
      <c r="E13" s="50"/>
      <c r="F13" s="50"/>
      <c r="G13" s="50"/>
      <c r="H13" s="50"/>
      <c r="I13" s="50">
        <v>21.4</v>
      </c>
      <c r="J13" s="49">
        <v>39.1</v>
      </c>
      <c r="K13" s="50"/>
      <c r="L13" s="50"/>
      <c r="M13" s="50"/>
      <c r="N13" s="50"/>
      <c r="O13" s="50"/>
      <c r="P13" s="50"/>
      <c r="Q13" s="50"/>
      <c r="R13" s="50"/>
      <c r="S13" s="49"/>
      <c r="T13" s="50"/>
      <c r="U13" s="50"/>
      <c r="V13" s="50"/>
      <c r="W13" s="50"/>
      <c r="X13" s="50"/>
      <c r="Y13" s="50"/>
      <c r="Z13" s="50"/>
      <c r="AA13" s="50"/>
      <c r="AB13" s="49"/>
      <c r="AC13" s="38">
        <f t="shared" si="9"/>
        <v>0</v>
      </c>
      <c r="AD13" s="38">
        <f t="shared" si="9"/>
        <v>0</v>
      </c>
      <c r="AE13" s="38">
        <f t="shared" si="9"/>
        <v>0</v>
      </c>
      <c r="AF13" s="38">
        <f t="shared" si="9"/>
        <v>0</v>
      </c>
      <c r="AG13" s="38">
        <f t="shared" si="9"/>
        <v>0</v>
      </c>
      <c r="AH13" s="38">
        <f t="shared" si="9"/>
        <v>0</v>
      </c>
      <c r="AI13" s="38">
        <f t="shared" si="9"/>
        <v>0</v>
      </c>
      <c r="AJ13" s="38">
        <f t="shared" si="9"/>
        <v>21.4</v>
      </c>
      <c r="AK13" s="38">
        <f t="shared" si="9"/>
        <v>39.1</v>
      </c>
    </row>
    <row r="14" spans="1:37" ht="12" customHeight="1">
      <c r="A14" s="47" t="s">
        <v>105</v>
      </c>
      <c r="B14" s="48"/>
      <c r="C14" s="50"/>
      <c r="D14" s="50"/>
      <c r="E14" s="50"/>
      <c r="F14" s="50"/>
      <c r="G14" s="50"/>
      <c r="H14" s="50"/>
      <c r="I14" s="50">
        <v>11</v>
      </c>
      <c r="J14" s="49">
        <v>7.7</v>
      </c>
      <c r="K14" s="50"/>
      <c r="L14" s="50"/>
      <c r="M14" s="50"/>
      <c r="N14" s="50"/>
      <c r="O14" s="50"/>
      <c r="P14" s="50"/>
      <c r="Q14" s="50"/>
      <c r="R14" s="50"/>
      <c r="S14" s="49"/>
      <c r="T14" s="50"/>
      <c r="U14" s="50"/>
      <c r="V14" s="50"/>
      <c r="W14" s="50"/>
      <c r="X14" s="50"/>
      <c r="Y14" s="50"/>
      <c r="Z14" s="50"/>
      <c r="AA14" s="50"/>
      <c r="AB14" s="49"/>
      <c r="AC14" s="38">
        <f t="shared" si="1"/>
        <v>0</v>
      </c>
      <c r="AD14" s="38">
        <f t="shared" si="2"/>
        <v>0</v>
      </c>
      <c r="AE14" s="38">
        <f t="shared" si="3"/>
        <v>0</v>
      </c>
      <c r="AF14" s="38">
        <f t="shared" si="4"/>
        <v>0</v>
      </c>
      <c r="AG14" s="38">
        <f t="shared" si="5"/>
        <v>0</v>
      </c>
      <c r="AH14" s="38">
        <f t="shared" si="6"/>
        <v>0</v>
      </c>
      <c r="AI14" s="38">
        <f t="shared" si="7"/>
        <v>0</v>
      </c>
      <c r="AJ14" s="38">
        <f t="shared" si="8"/>
        <v>11</v>
      </c>
      <c r="AK14" s="38">
        <f t="shared" si="8"/>
        <v>7.7</v>
      </c>
    </row>
    <row r="15" spans="1:37" ht="12" customHeight="1">
      <c r="A15" s="47" t="s">
        <v>50</v>
      </c>
      <c r="B15" s="48"/>
      <c r="C15" s="50">
        <v>5.82</v>
      </c>
      <c r="D15" s="50">
        <v>23.98</v>
      </c>
      <c r="E15" s="50">
        <v>15.9</v>
      </c>
      <c r="F15" s="50">
        <v>4.8</v>
      </c>
      <c r="G15" s="50">
        <v>5.4</v>
      </c>
      <c r="H15" s="50">
        <v>7.68</v>
      </c>
      <c r="I15" s="50"/>
      <c r="J15" s="49"/>
      <c r="K15" s="50"/>
      <c r="L15" s="50"/>
      <c r="M15" s="50"/>
      <c r="N15" s="50"/>
      <c r="O15" s="50"/>
      <c r="P15" s="50"/>
      <c r="Q15" s="50"/>
      <c r="R15" s="50"/>
      <c r="S15" s="49"/>
      <c r="T15" s="50"/>
      <c r="U15" s="50"/>
      <c r="V15" s="50"/>
      <c r="W15" s="50"/>
      <c r="X15" s="50"/>
      <c r="Y15" s="50"/>
      <c r="Z15" s="50"/>
      <c r="AA15" s="50"/>
      <c r="AB15" s="49"/>
      <c r="AC15" s="38">
        <f t="shared" si="1"/>
        <v>0</v>
      </c>
      <c r="AD15" s="38">
        <f t="shared" si="2"/>
        <v>5.82</v>
      </c>
      <c r="AE15" s="38">
        <f t="shared" si="3"/>
        <v>23.98</v>
      </c>
      <c r="AF15" s="38">
        <f t="shared" si="4"/>
        <v>15.9</v>
      </c>
      <c r="AG15" s="38">
        <f t="shared" si="5"/>
        <v>4.8</v>
      </c>
      <c r="AH15" s="38">
        <f t="shared" si="6"/>
        <v>5.4</v>
      </c>
      <c r="AI15" s="38">
        <f t="shared" si="7"/>
        <v>7.68</v>
      </c>
      <c r="AJ15" s="38">
        <f t="shared" si="8"/>
        <v>0</v>
      </c>
      <c r="AK15" s="38">
        <f t="shared" si="8"/>
        <v>0</v>
      </c>
    </row>
    <row r="16" spans="1:37" ht="12" customHeight="1">
      <c r="A16" s="47" t="s">
        <v>106</v>
      </c>
      <c r="B16" s="48"/>
      <c r="C16" s="50"/>
      <c r="D16" s="50"/>
      <c r="E16" s="50"/>
      <c r="F16" s="50"/>
      <c r="G16" s="50"/>
      <c r="H16" s="50"/>
      <c r="I16" s="50">
        <v>2</v>
      </c>
      <c r="J16" s="49">
        <v>2.8</v>
      </c>
      <c r="K16" s="50"/>
      <c r="L16" s="50"/>
      <c r="M16" s="50"/>
      <c r="N16" s="50"/>
      <c r="O16" s="50"/>
      <c r="P16" s="50"/>
      <c r="Q16" s="50"/>
      <c r="R16" s="50"/>
      <c r="S16" s="49"/>
      <c r="T16" s="50"/>
      <c r="U16" s="50"/>
      <c r="V16" s="50"/>
      <c r="W16" s="50"/>
      <c r="X16" s="50"/>
      <c r="Y16" s="50"/>
      <c r="Z16" s="50"/>
      <c r="AA16" s="50"/>
      <c r="AB16" s="49"/>
      <c r="AC16" s="38">
        <f t="shared" si="1"/>
        <v>0</v>
      </c>
      <c r="AD16" s="38">
        <f t="shared" si="2"/>
        <v>0</v>
      </c>
      <c r="AE16" s="38">
        <f t="shared" si="3"/>
        <v>0</v>
      </c>
      <c r="AF16" s="38">
        <f t="shared" si="4"/>
        <v>0</v>
      </c>
      <c r="AG16" s="38">
        <f t="shared" si="5"/>
        <v>0</v>
      </c>
      <c r="AH16" s="38">
        <f t="shared" si="6"/>
        <v>0</v>
      </c>
      <c r="AI16" s="38">
        <f t="shared" si="7"/>
        <v>0</v>
      </c>
      <c r="AJ16" s="38">
        <f t="shared" si="8"/>
        <v>2</v>
      </c>
      <c r="AK16" s="38">
        <f t="shared" si="8"/>
        <v>2.8</v>
      </c>
    </row>
    <row r="17" spans="1:37" ht="12" customHeight="1">
      <c r="A17" s="47" t="s">
        <v>131</v>
      </c>
      <c r="B17" s="48"/>
      <c r="C17" s="50"/>
      <c r="D17" s="50"/>
      <c r="E17" s="50"/>
      <c r="F17" s="50"/>
      <c r="G17" s="50"/>
      <c r="H17" s="50"/>
      <c r="I17" s="50"/>
      <c r="J17" s="49">
        <v>7.1</v>
      </c>
      <c r="K17" s="50"/>
      <c r="L17" s="50"/>
      <c r="M17" s="50"/>
      <c r="N17" s="50"/>
      <c r="O17" s="50"/>
      <c r="P17" s="50"/>
      <c r="Q17" s="50"/>
      <c r="R17" s="50"/>
      <c r="S17" s="49"/>
      <c r="T17" s="50"/>
      <c r="U17" s="50"/>
      <c r="V17" s="50"/>
      <c r="W17" s="50"/>
      <c r="X17" s="50"/>
      <c r="Y17" s="50"/>
      <c r="Z17" s="50"/>
      <c r="AA17" s="50"/>
      <c r="AB17" s="49"/>
      <c r="AC17" s="38">
        <f t="shared" si="1"/>
        <v>0</v>
      </c>
      <c r="AD17" s="38">
        <f t="shared" si="2"/>
        <v>0</v>
      </c>
      <c r="AE17" s="38">
        <f t="shared" si="3"/>
        <v>0</v>
      </c>
      <c r="AF17" s="38">
        <f t="shared" si="4"/>
        <v>0</v>
      </c>
      <c r="AG17" s="38">
        <f t="shared" si="5"/>
        <v>0</v>
      </c>
      <c r="AH17" s="38">
        <f t="shared" si="6"/>
        <v>0</v>
      </c>
      <c r="AI17" s="38">
        <f t="shared" si="7"/>
        <v>0</v>
      </c>
      <c r="AJ17" s="38">
        <f t="shared" si="8"/>
        <v>0</v>
      </c>
      <c r="AK17" s="38">
        <f t="shared" si="8"/>
        <v>7.1</v>
      </c>
    </row>
    <row r="18" spans="1:37" ht="12" customHeight="1">
      <c r="A18" s="47" t="s">
        <v>4</v>
      </c>
      <c r="B18" s="48">
        <v>13.5</v>
      </c>
      <c r="C18" s="50">
        <v>4.2</v>
      </c>
      <c r="D18" s="50">
        <v>10.8</v>
      </c>
      <c r="E18" s="50">
        <v>8.4</v>
      </c>
      <c r="F18" s="50">
        <v>8.04</v>
      </c>
      <c r="G18" s="50">
        <v>5.04</v>
      </c>
      <c r="H18" s="50">
        <v>7.6</v>
      </c>
      <c r="I18" s="50">
        <v>19.2</v>
      </c>
      <c r="J18" s="49">
        <v>15.7</v>
      </c>
      <c r="K18" s="50"/>
      <c r="L18" s="50"/>
      <c r="M18" s="50"/>
      <c r="N18" s="50"/>
      <c r="O18" s="50"/>
      <c r="P18" s="50"/>
      <c r="Q18" s="50"/>
      <c r="R18" s="50"/>
      <c r="S18" s="49"/>
      <c r="T18" s="50"/>
      <c r="U18" s="50"/>
      <c r="V18" s="50"/>
      <c r="W18" s="50"/>
      <c r="X18" s="50"/>
      <c r="Y18" s="50"/>
      <c r="Z18" s="50"/>
      <c r="AA18" s="50"/>
      <c r="AB18" s="49">
        <v>28.1853</v>
      </c>
      <c r="AC18" s="38">
        <f t="shared" si="1"/>
        <v>13.5</v>
      </c>
      <c r="AD18" s="38">
        <f t="shared" si="2"/>
        <v>4.2</v>
      </c>
      <c r="AE18" s="38">
        <f t="shared" si="3"/>
        <v>10.8</v>
      </c>
      <c r="AF18" s="38">
        <f t="shared" si="4"/>
        <v>8.4</v>
      </c>
      <c r="AG18" s="38">
        <f t="shared" si="5"/>
        <v>8.04</v>
      </c>
      <c r="AH18" s="38">
        <f t="shared" si="6"/>
        <v>5.04</v>
      </c>
      <c r="AI18" s="38">
        <f t="shared" si="7"/>
        <v>7.6</v>
      </c>
      <c r="AJ18" s="38">
        <f t="shared" si="8"/>
        <v>19.2</v>
      </c>
      <c r="AK18" s="38">
        <f t="shared" si="8"/>
        <v>43.8853</v>
      </c>
    </row>
    <row r="19" spans="1:37" ht="12" customHeight="1">
      <c r="A19" s="47" t="s">
        <v>85</v>
      </c>
      <c r="B19" s="48"/>
      <c r="C19" s="50"/>
      <c r="D19" s="50"/>
      <c r="E19" s="50"/>
      <c r="F19" s="50"/>
      <c r="G19" s="50"/>
      <c r="H19" s="50">
        <v>7.2</v>
      </c>
      <c r="I19" s="50">
        <v>63.2</v>
      </c>
      <c r="J19" s="49">
        <v>14.4</v>
      </c>
      <c r="K19" s="50"/>
      <c r="L19" s="50"/>
      <c r="M19" s="50"/>
      <c r="N19" s="50"/>
      <c r="O19" s="50"/>
      <c r="P19" s="50"/>
      <c r="Q19" s="50"/>
      <c r="R19" s="50"/>
      <c r="S19" s="49"/>
      <c r="T19" s="50"/>
      <c r="U19" s="50"/>
      <c r="V19" s="50"/>
      <c r="W19" s="50"/>
      <c r="X19" s="50"/>
      <c r="Y19" s="50"/>
      <c r="Z19" s="50"/>
      <c r="AA19" s="50"/>
      <c r="AB19" s="49">
        <v>1.17</v>
      </c>
      <c r="AC19" s="38">
        <f t="shared" si="1"/>
        <v>0</v>
      </c>
      <c r="AD19" s="38">
        <f t="shared" si="2"/>
        <v>0</v>
      </c>
      <c r="AE19" s="38">
        <f t="shared" si="3"/>
        <v>0</v>
      </c>
      <c r="AF19" s="38">
        <f t="shared" si="4"/>
        <v>0</v>
      </c>
      <c r="AG19" s="38">
        <f t="shared" si="5"/>
        <v>0</v>
      </c>
      <c r="AH19" s="38">
        <f t="shared" si="6"/>
        <v>0</v>
      </c>
      <c r="AI19" s="38">
        <f t="shared" si="7"/>
        <v>7.2</v>
      </c>
      <c r="AJ19" s="38">
        <f t="shared" si="8"/>
        <v>63.2</v>
      </c>
      <c r="AK19" s="38">
        <f t="shared" si="8"/>
        <v>15.57</v>
      </c>
    </row>
    <row r="20" spans="1:37" ht="12" customHeight="1">
      <c r="A20" s="47" t="s">
        <v>5</v>
      </c>
      <c r="B20" s="48"/>
      <c r="C20" s="50">
        <v>31.39</v>
      </c>
      <c r="D20" s="50">
        <v>26.42</v>
      </c>
      <c r="E20" s="50">
        <v>18.25</v>
      </c>
      <c r="F20" s="50"/>
      <c r="G20" s="50"/>
      <c r="H20" s="50"/>
      <c r="I20" s="50">
        <v>0.8</v>
      </c>
      <c r="J20" s="49">
        <v>2.1</v>
      </c>
      <c r="K20" s="50"/>
      <c r="L20" s="50"/>
      <c r="M20" s="50"/>
      <c r="N20" s="50"/>
      <c r="O20" s="50"/>
      <c r="P20" s="50"/>
      <c r="Q20" s="50"/>
      <c r="R20" s="50"/>
      <c r="S20" s="49"/>
      <c r="T20" s="50">
        <v>58</v>
      </c>
      <c r="U20" s="50"/>
      <c r="V20" s="50">
        <v>60</v>
      </c>
      <c r="W20" s="50"/>
      <c r="X20" s="50"/>
      <c r="Y20" s="50"/>
      <c r="Z20" s="50"/>
      <c r="AA20" s="50"/>
      <c r="AB20" s="49"/>
      <c r="AC20" s="38">
        <f t="shared" si="1"/>
        <v>58</v>
      </c>
      <c r="AD20" s="38">
        <f t="shared" si="2"/>
        <v>31.39</v>
      </c>
      <c r="AE20" s="38">
        <f t="shared" si="3"/>
        <v>86.42</v>
      </c>
      <c r="AF20" s="38">
        <f t="shared" si="4"/>
        <v>18.25</v>
      </c>
      <c r="AG20" s="38">
        <f t="shared" si="5"/>
        <v>0</v>
      </c>
      <c r="AH20" s="38">
        <f t="shared" si="6"/>
        <v>0</v>
      </c>
      <c r="AI20" s="38">
        <f t="shared" si="7"/>
        <v>0</v>
      </c>
      <c r="AJ20" s="38">
        <f t="shared" si="8"/>
        <v>0.8</v>
      </c>
      <c r="AK20" s="38">
        <f t="shared" si="8"/>
        <v>2.1</v>
      </c>
    </row>
    <row r="21" spans="1:37" ht="12" customHeight="1">
      <c r="A21" s="47" t="s">
        <v>132</v>
      </c>
      <c r="B21" s="48"/>
      <c r="C21" s="50"/>
      <c r="D21" s="50"/>
      <c r="E21" s="50"/>
      <c r="F21" s="50"/>
      <c r="G21" s="50"/>
      <c r="H21" s="50"/>
      <c r="I21" s="50"/>
      <c r="J21" s="49">
        <v>3</v>
      </c>
      <c r="K21" s="50"/>
      <c r="L21" s="50"/>
      <c r="M21" s="50"/>
      <c r="N21" s="50"/>
      <c r="O21" s="50"/>
      <c r="P21" s="50"/>
      <c r="Q21" s="50"/>
      <c r="R21" s="50"/>
      <c r="S21" s="49"/>
      <c r="T21" s="50"/>
      <c r="U21" s="50"/>
      <c r="V21" s="50"/>
      <c r="W21" s="50"/>
      <c r="X21" s="50"/>
      <c r="Y21" s="50"/>
      <c r="Z21" s="50"/>
      <c r="AA21" s="50"/>
      <c r="AB21" s="49"/>
      <c r="AC21" s="38">
        <f t="shared" si="1"/>
        <v>0</v>
      </c>
      <c r="AD21" s="38">
        <f t="shared" si="2"/>
        <v>0</v>
      </c>
      <c r="AE21" s="38">
        <f t="shared" si="3"/>
        <v>0</v>
      </c>
      <c r="AF21" s="38">
        <f t="shared" si="4"/>
        <v>0</v>
      </c>
      <c r="AG21" s="38">
        <f t="shared" si="5"/>
        <v>0</v>
      </c>
      <c r="AH21" s="38">
        <f t="shared" si="6"/>
        <v>0</v>
      </c>
      <c r="AI21" s="38">
        <f t="shared" si="7"/>
        <v>0</v>
      </c>
      <c r="AJ21" s="38">
        <f t="shared" si="8"/>
        <v>0</v>
      </c>
      <c r="AK21" s="38">
        <f t="shared" si="8"/>
        <v>3</v>
      </c>
    </row>
    <row r="22" spans="1:37" ht="12" customHeight="1">
      <c r="A22" s="47" t="s">
        <v>58</v>
      </c>
      <c r="B22" s="48"/>
      <c r="C22" s="50"/>
      <c r="D22" s="50">
        <v>3</v>
      </c>
      <c r="E22" s="50">
        <v>4.2</v>
      </c>
      <c r="F22" s="50"/>
      <c r="G22" s="50"/>
      <c r="H22" s="50"/>
      <c r="I22" s="50">
        <v>2</v>
      </c>
      <c r="J22" s="49">
        <v>3.1</v>
      </c>
      <c r="K22" s="50"/>
      <c r="L22" s="50"/>
      <c r="M22" s="50"/>
      <c r="N22" s="50"/>
      <c r="O22" s="50"/>
      <c r="P22" s="50"/>
      <c r="Q22" s="50"/>
      <c r="R22" s="50"/>
      <c r="S22" s="49"/>
      <c r="T22" s="50"/>
      <c r="U22" s="50"/>
      <c r="V22" s="50"/>
      <c r="W22" s="50"/>
      <c r="X22" s="50"/>
      <c r="Y22" s="50"/>
      <c r="Z22" s="50"/>
      <c r="AA22" s="50"/>
      <c r="AB22" s="49"/>
      <c r="AC22" s="38">
        <f t="shared" si="1"/>
        <v>0</v>
      </c>
      <c r="AD22" s="38">
        <f t="shared" si="2"/>
        <v>0</v>
      </c>
      <c r="AE22" s="38">
        <f t="shared" si="3"/>
        <v>3</v>
      </c>
      <c r="AF22" s="38">
        <f t="shared" si="4"/>
        <v>4.2</v>
      </c>
      <c r="AG22" s="38">
        <f t="shared" si="5"/>
        <v>0</v>
      </c>
      <c r="AH22" s="38">
        <f t="shared" si="6"/>
        <v>0</v>
      </c>
      <c r="AI22" s="38">
        <f t="shared" si="7"/>
        <v>0</v>
      </c>
      <c r="AJ22" s="38">
        <f t="shared" si="8"/>
        <v>2</v>
      </c>
      <c r="AK22" s="38">
        <f t="shared" si="8"/>
        <v>3.1</v>
      </c>
    </row>
    <row r="23" spans="1:37" ht="12" customHeight="1">
      <c r="A23" s="47" t="s">
        <v>107</v>
      </c>
      <c r="B23" s="48"/>
      <c r="C23" s="50"/>
      <c r="D23" s="50"/>
      <c r="E23" s="50"/>
      <c r="F23" s="50"/>
      <c r="G23" s="50"/>
      <c r="H23" s="50"/>
      <c r="I23" s="50">
        <v>1.7</v>
      </c>
      <c r="J23" s="49">
        <v>0.2</v>
      </c>
      <c r="K23" s="50"/>
      <c r="L23" s="50"/>
      <c r="M23" s="50"/>
      <c r="N23" s="50"/>
      <c r="O23" s="50"/>
      <c r="P23" s="50"/>
      <c r="Q23" s="50"/>
      <c r="R23" s="50"/>
      <c r="S23" s="49"/>
      <c r="T23" s="50"/>
      <c r="U23" s="50"/>
      <c r="V23" s="50"/>
      <c r="W23" s="50"/>
      <c r="X23" s="50"/>
      <c r="Y23" s="50"/>
      <c r="Z23" s="50"/>
      <c r="AA23" s="50"/>
      <c r="AB23" s="49"/>
      <c r="AC23" s="38">
        <f t="shared" si="1"/>
        <v>0</v>
      </c>
      <c r="AD23" s="38">
        <f t="shared" si="2"/>
        <v>0</v>
      </c>
      <c r="AE23" s="38">
        <f t="shared" si="3"/>
        <v>0</v>
      </c>
      <c r="AF23" s="38">
        <f t="shared" si="4"/>
        <v>0</v>
      </c>
      <c r="AG23" s="38">
        <f t="shared" si="5"/>
        <v>0</v>
      </c>
      <c r="AH23" s="38">
        <f t="shared" si="6"/>
        <v>0</v>
      </c>
      <c r="AI23" s="38">
        <f t="shared" si="7"/>
        <v>0</v>
      </c>
      <c r="AJ23" s="38">
        <f t="shared" si="8"/>
        <v>1.7</v>
      </c>
      <c r="AK23" s="38">
        <f t="shared" si="8"/>
        <v>0.2</v>
      </c>
    </row>
    <row r="24" spans="1:37" ht="12" customHeight="1">
      <c r="A24" s="47" t="s">
        <v>86</v>
      </c>
      <c r="B24" s="48"/>
      <c r="C24" s="50"/>
      <c r="D24" s="50">
        <v>0.9</v>
      </c>
      <c r="E24" s="50">
        <v>3</v>
      </c>
      <c r="F24" s="50">
        <v>26.6</v>
      </c>
      <c r="G24" s="50">
        <v>30.48</v>
      </c>
      <c r="H24" s="50">
        <v>30.32</v>
      </c>
      <c r="I24" s="50">
        <v>35.85</v>
      </c>
      <c r="J24" s="49">
        <v>33.8</v>
      </c>
      <c r="K24" s="50"/>
      <c r="L24" s="50"/>
      <c r="M24" s="50"/>
      <c r="N24" s="50"/>
      <c r="O24" s="50"/>
      <c r="P24" s="50"/>
      <c r="Q24" s="50"/>
      <c r="R24" s="50"/>
      <c r="S24" s="49"/>
      <c r="T24" s="50"/>
      <c r="U24" s="50"/>
      <c r="V24" s="50"/>
      <c r="W24" s="50"/>
      <c r="X24" s="50"/>
      <c r="Y24" s="50"/>
      <c r="Z24" s="50">
        <v>163.6</v>
      </c>
      <c r="AA24" s="50">
        <v>55.3783</v>
      </c>
      <c r="AB24" s="49"/>
      <c r="AC24" s="38">
        <f t="shared" si="1"/>
        <v>0</v>
      </c>
      <c r="AD24" s="38">
        <f t="shared" si="2"/>
        <v>0</v>
      </c>
      <c r="AE24" s="38">
        <f t="shared" si="3"/>
        <v>0.9</v>
      </c>
      <c r="AF24" s="38">
        <f t="shared" si="4"/>
        <v>3</v>
      </c>
      <c r="AG24" s="38">
        <f t="shared" si="5"/>
        <v>26.6</v>
      </c>
      <c r="AH24" s="38">
        <f t="shared" si="6"/>
        <v>30.48</v>
      </c>
      <c r="AI24" s="38">
        <f t="shared" si="7"/>
        <v>193.92</v>
      </c>
      <c r="AJ24" s="38">
        <f t="shared" si="8"/>
        <v>91.2283</v>
      </c>
      <c r="AK24" s="38">
        <f t="shared" si="8"/>
        <v>33.8</v>
      </c>
    </row>
    <row r="25" spans="1:37" ht="12" customHeight="1">
      <c r="A25" s="47" t="s">
        <v>87</v>
      </c>
      <c r="B25" s="48"/>
      <c r="C25" s="50"/>
      <c r="D25" s="50"/>
      <c r="E25" s="50"/>
      <c r="F25" s="50">
        <v>1.8</v>
      </c>
      <c r="G25" s="50">
        <v>4.32</v>
      </c>
      <c r="H25" s="50">
        <v>2.56</v>
      </c>
      <c r="I25" s="50">
        <v>2</v>
      </c>
      <c r="J25" s="49">
        <v>4.8</v>
      </c>
      <c r="K25" s="50"/>
      <c r="L25" s="50"/>
      <c r="M25" s="50"/>
      <c r="N25" s="50"/>
      <c r="O25" s="50"/>
      <c r="P25" s="50"/>
      <c r="Q25" s="50"/>
      <c r="R25" s="50"/>
      <c r="S25" s="49"/>
      <c r="T25" s="50"/>
      <c r="U25" s="50"/>
      <c r="V25" s="50"/>
      <c r="W25" s="50"/>
      <c r="X25" s="50"/>
      <c r="Y25" s="50"/>
      <c r="Z25" s="50"/>
      <c r="AA25" s="50"/>
      <c r="AB25" s="49"/>
      <c r="AC25" s="38">
        <f t="shared" si="1"/>
        <v>0</v>
      </c>
      <c r="AD25" s="38">
        <f t="shared" si="2"/>
        <v>0</v>
      </c>
      <c r="AE25" s="38">
        <f t="shared" si="3"/>
        <v>0</v>
      </c>
      <c r="AF25" s="38">
        <f t="shared" si="4"/>
        <v>0</v>
      </c>
      <c r="AG25" s="38">
        <f t="shared" si="5"/>
        <v>1.8</v>
      </c>
      <c r="AH25" s="38">
        <f t="shared" si="6"/>
        <v>4.32</v>
      </c>
      <c r="AI25" s="38">
        <f t="shared" si="7"/>
        <v>2.56</v>
      </c>
      <c r="AJ25" s="38">
        <f t="shared" si="8"/>
        <v>2</v>
      </c>
      <c r="AK25" s="38">
        <f t="shared" si="8"/>
        <v>4.8</v>
      </c>
    </row>
    <row r="26" spans="1:37" ht="12" customHeight="1">
      <c r="A26" s="47" t="s">
        <v>108</v>
      </c>
      <c r="B26" s="48"/>
      <c r="C26" s="50"/>
      <c r="D26" s="50"/>
      <c r="E26" s="50"/>
      <c r="F26" s="50"/>
      <c r="G26" s="50"/>
      <c r="H26" s="50"/>
      <c r="I26" s="50">
        <v>2</v>
      </c>
      <c r="J26" s="49">
        <v>4.8</v>
      </c>
      <c r="K26" s="50"/>
      <c r="L26" s="50"/>
      <c r="M26" s="50"/>
      <c r="N26" s="50"/>
      <c r="O26" s="50"/>
      <c r="P26" s="50"/>
      <c r="Q26" s="50"/>
      <c r="R26" s="50"/>
      <c r="S26" s="49"/>
      <c r="T26" s="50"/>
      <c r="U26" s="50"/>
      <c r="V26" s="50"/>
      <c r="W26" s="50"/>
      <c r="X26" s="50"/>
      <c r="Y26" s="50"/>
      <c r="Z26" s="50"/>
      <c r="AA26" s="50"/>
      <c r="AB26" s="49"/>
      <c r="AC26" s="38">
        <f t="shared" si="1"/>
        <v>0</v>
      </c>
      <c r="AD26" s="38">
        <f t="shared" si="2"/>
        <v>0</v>
      </c>
      <c r="AE26" s="38">
        <f t="shared" si="3"/>
        <v>0</v>
      </c>
      <c r="AF26" s="38">
        <f t="shared" si="4"/>
        <v>0</v>
      </c>
      <c r="AG26" s="38">
        <f t="shared" si="5"/>
        <v>0</v>
      </c>
      <c r="AH26" s="38">
        <f t="shared" si="6"/>
        <v>0</v>
      </c>
      <c r="AI26" s="38">
        <f t="shared" si="7"/>
        <v>0</v>
      </c>
      <c r="AJ26" s="38">
        <f t="shared" si="8"/>
        <v>2</v>
      </c>
      <c r="AK26" s="38">
        <f t="shared" si="8"/>
        <v>4.8</v>
      </c>
    </row>
    <row r="27" spans="1:37" ht="12" customHeight="1">
      <c r="A27" s="47" t="s">
        <v>109</v>
      </c>
      <c r="B27" s="48"/>
      <c r="C27" s="50"/>
      <c r="D27" s="50"/>
      <c r="E27" s="50"/>
      <c r="F27" s="50"/>
      <c r="G27" s="50"/>
      <c r="H27" s="50"/>
      <c r="I27" s="50">
        <v>2</v>
      </c>
      <c r="J27" s="49">
        <v>2.8</v>
      </c>
      <c r="K27" s="50"/>
      <c r="L27" s="50"/>
      <c r="M27" s="50"/>
      <c r="N27" s="50"/>
      <c r="O27" s="50"/>
      <c r="P27" s="50"/>
      <c r="Q27" s="50"/>
      <c r="R27" s="50"/>
      <c r="S27" s="49"/>
      <c r="T27" s="50"/>
      <c r="U27" s="50"/>
      <c r="V27" s="50"/>
      <c r="W27" s="50"/>
      <c r="X27" s="50"/>
      <c r="Y27" s="50"/>
      <c r="Z27" s="50"/>
      <c r="AA27" s="50"/>
      <c r="AB27" s="49"/>
      <c r="AC27" s="38">
        <f t="shared" si="1"/>
        <v>0</v>
      </c>
      <c r="AD27" s="38">
        <f t="shared" si="2"/>
        <v>0</v>
      </c>
      <c r="AE27" s="38">
        <f t="shared" si="3"/>
        <v>0</v>
      </c>
      <c r="AF27" s="38">
        <f t="shared" si="4"/>
        <v>0</v>
      </c>
      <c r="AG27" s="38">
        <f t="shared" si="5"/>
        <v>0</v>
      </c>
      <c r="AH27" s="38">
        <f t="shared" si="6"/>
        <v>0</v>
      </c>
      <c r="AI27" s="38">
        <f t="shared" si="7"/>
        <v>0</v>
      </c>
      <c r="AJ27" s="38">
        <f t="shared" si="8"/>
        <v>2</v>
      </c>
      <c r="AK27" s="38">
        <f t="shared" si="8"/>
        <v>2.8</v>
      </c>
    </row>
    <row r="28" spans="1:37" ht="12" customHeight="1">
      <c r="A28" s="47" t="s">
        <v>110</v>
      </c>
      <c r="B28" s="48"/>
      <c r="C28" s="50"/>
      <c r="D28" s="50"/>
      <c r="E28" s="50"/>
      <c r="F28" s="50"/>
      <c r="G28" s="50"/>
      <c r="H28" s="50">
        <v>1.1</v>
      </c>
      <c r="I28" s="50">
        <v>2.9</v>
      </c>
      <c r="J28" s="49">
        <v>3.5</v>
      </c>
      <c r="K28" s="50"/>
      <c r="L28" s="50"/>
      <c r="M28" s="50"/>
      <c r="N28" s="50"/>
      <c r="O28" s="50"/>
      <c r="P28" s="50"/>
      <c r="Q28" s="50"/>
      <c r="R28" s="50"/>
      <c r="S28" s="49"/>
      <c r="T28" s="50"/>
      <c r="U28" s="50"/>
      <c r="V28" s="50"/>
      <c r="W28" s="50"/>
      <c r="X28" s="50"/>
      <c r="Y28" s="50"/>
      <c r="Z28" s="50"/>
      <c r="AA28" s="50"/>
      <c r="AB28" s="49"/>
      <c r="AC28" s="38">
        <f t="shared" si="1"/>
        <v>0</v>
      </c>
      <c r="AD28" s="38">
        <f t="shared" si="2"/>
        <v>0</v>
      </c>
      <c r="AE28" s="38">
        <f t="shared" si="3"/>
        <v>0</v>
      </c>
      <c r="AF28" s="38">
        <f t="shared" si="4"/>
        <v>0</v>
      </c>
      <c r="AG28" s="38">
        <f t="shared" si="5"/>
        <v>0</v>
      </c>
      <c r="AH28" s="38">
        <f t="shared" si="6"/>
        <v>0</v>
      </c>
      <c r="AI28" s="38">
        <f t="shared" si="7"/>
        <v>1.1</v>
      </c>
      <c r="AJ28" s="38">
        <f t="shared" si="8"/>
        <v>2.9</v>
      </c>
      <c r="AK28" s="38">
        <f t="shared" si="8"/>
        <v>3.5</v>
      </c>
    </row>
    <row r="29" spans="1:37" ht="12" customHeight="1">
      <c r="A29" s="47" t="s">
        <v>88</v>
      </c>
      <c r="B29" s="48"/>
      <c r="C29" s="50"/>
      <c r="D29" s="50"/>
      <c r="E29" s="50"/>
      <c r="F29" s="50"/>
      <c r="G29" s="50"/>
      <c r="H29" s="50">
        <v>0.1</v>
      </c>
      <c r="I29" s="50">
        <v>29.6</v>
      </c>
      <c r="J29" s="49">
        <v>10.4</v>
      </c>
      <c r="K29" s="50"/>
      <c r="L29" s="50"/>
      <c r="M29" s="50"/>
      <c r="N29" s="50"/>
      <c r="O29" s="50"/>
      <c r="P29" s="50"/>
      <c r="Q29" s="50"/>
      <c r="R29" s="50"/>
      <c r="S29" s="49"/>
      <c r="T29" s="50"/>
      <c r="U29" s="50"/>
      <c r="V29" s="50"/>
      <c r="W29" s="50"/>
      <c r="X29" s="50"/>
      <c r="Y29" s="50"/>
      <c r="Z29" s="50">
        <v>174.01236</v>
      </c>
      <c r="AA29" s="50">
        <v>294.0541</v>
      </c>
      <c r="AB29" s="49">
        <v>126</v>
      </c>
      <c r="AC29" s="38">
        <f t="shared" si="1"/>
        <v>0</v>
      </c>
      <c r="AD29" s="38">
        <f t="shared" si="2"/>
        <v>0</v>
      </c>
      <c r="AE29" s="38">
        <f t="shared" si="3"/>
        <v>0</v>
      </c>
      <c r="AF29" s="38">
        <f t="shared" si="4"/>
        <v>0</v>
      </c>
      <c r="AG29" s="38">
        <f t="shared" si="5"/>
        <v>0</v>
      </c>
      <c r="AH29" s="38">
        <f t="shared" si="6"/>
        <v>0</v>
      </c>
      <c r="AI29" s="38">
        <f t="shared" si="7"/>
        <v>174.11236</v>
      </c>
      <c r="AJ29" s="38">
        <f t="shared" si="8"/>
        <v>323.6541</v>
      </c>
      <c r="AK29" s="38">
        <f t="shared" si="8"/>
        <v>136.4</v>
      </c>
    </row>
    <row r="30" spans="1:37" ht="12" customHeight="1">
      <c r="A30" s="47" t="s">
        <v>6</v>
      </c>
      <c r="B30" s="48">
        <v>1.2</v>
      </c>
      <c r="C30" s="50">
        <v>11.04</v>
      </c>
      <c r="D30" s="50">
        <v>75.944</v>
      </c>
      <c r="E30" s="50">
        <v>85.356</v>
      </c>
      <c r="F30" s="50">
        <v>112.656</v>
      </c>
      <c r="G30" s="50">
        <v>162.302</v>
      </c>
      <c r="H30" s="50">
        <v>118.264</v>
      </c>
      <c r="I30" s="50">
        <v>113.636</v>
      </c>
      <c r="J30" s="49">
        <v>132.568</v>
      </c>
      <c r="K30" s="50"/>
      <c r="L30" s="50"/>
      <c r="M30" s="50"/>
      <c r="N30" s="50"/>
      <c r="O30" s="50"/>
      <c r="P30" s="50"/>
      <c r="Q30" s="50"/>
      <c r="R30" s="50"/>
      <c r="S30" s="49"/>
      <c r="T30" s="50"/>
      <c r="U30" s="50"/>
      <c r="V30" s="50"/>
      <c r="W30" s="50"/>
      <c r="X30" s="50"/>
      <c r="Y30" s="50"/>
      <c r="Z30" s="50">
        <v>46.82005</v>
      </c>
      <c r="AA30" s="50"/>
      <c r="AB30" s="49">
        <v>164.9776</v>
      </c>
      <c r="AC30" s="38">
        <f t="shared" si="1"/>
        <v>1.2</v>
      </c>
      <c r="AD30" s="38">
        <f t="shared" si="2"/>
        <v>11.04</v>
      </c>
      <c r="AE30" s="38">
        <f t="shared" si="3"/>
        <v>75.944</v>
      </c>
      <c r="AF30" s="38">
        <f t="shared" si="4"/>
        <v>85.356</v>
      </c>
      <c r="AG30" s="38">
        <f t="shared" si="5"/>
        <v>112.656</v>
      </c>
      <c r="AH30" s="38">
        <f t="shared" si="6"/>
        <v>162.302</v>
      </c>
      <c r="AI30" s="38">
        <f t="shared" si="7"/>
        <v>165.08405</v>
      </c>
      <c r="AJ30" s="38">
        <f t="shared" si="8"/>
        <v>113.636</v>
      </c>
      <c r="AK30" s="38">
        <f t="shared" si="8"/>
        <v>297.54560000000004</v>
      </c>
    </row>
    <row r="31" spans="1:37" ht="12" customHeight="1">
      <c r="A31" s="47" t="s">
        <v>89</v>
      </c>
      <c r="B31" s="48"/>
      <c r="C31" s="50"/>
      <c r="D31" s="50"/>
      <c r="E31" s="50"/>
      <c r="F31" s="50"/>
      <c r="G31" s="50"/>
      <c r="H31" s="50"/>
      <c r="I31" s="50">
        <v>0.7</v>
      </c>
      <c r="J31" s="49">
        <v>7.2</v>
      </c>
      <c r="K31" s="50"/>
      <c r="L31" s="50"/>
      <c r="M31" s="50"/>
      <c r="N31" s="50"/>
      <c r="O31" s="50"/>
      <c r="P31" s="50"/>
      <c r="Q31" s="50"/>
      <c r="R31" s="50"/>
      <c r="S31" s="49"/>
      <c r="T31" s="50"/>
      <c r="U31" s="50"/>
      <c r="V31" s="50"/>
      <c r="W31" s="50"/>
      <c r="X31" s="50"/>
      <c r="Y31" s="50"/>
      <c r="Z31" s="50"/>
      <c r="AA31" s="50"/>
      <c r="AB31" s="49"/>
      <c r="AC31" s="38">
        <f t="shared" si="1"/>
        <v>0</v>
      </c>
      <c r="AD31" s="38">
        <f t="shared" si="2"/>
        <v>0</v>
      </c>
      <c r="AE31" s="38">
        <f t="shared" si="3"/>
        <v>0</v>
      </c>
      <c r="AF31" s="38">
        <f t="shared" si="4"/>
        <v>0</v>
      </c>
      <c r="AG31" s="38">
        <f t="shared" si="5"/>
        <v>0</v>
      </c>
      <c r="AH31" s="38">
        <f t="shared" si="6"/>
        <v>0</v>
      </c>
      <c r="AI31" s="38">
        <f t="shared" si="7"/>
        <v>0</v>
      </c>
      <c r="AJ31" s="38">
        <f t="shared" si="8"/>
        <v>0.7</v>
      </c>
      <c r="AK31" s="38">
        <f t="shared" si="8"/>
        <v>7.2</v>
      </c>
    </row>
    <row r="32" spans="1:37" ht="12" customHeight="1">
      <c r="A32" s="47" t="s">
        <v>7</v>
      </c>
      <c r="B32" s="48">
        <v>1.2</v>
      </c>
      <c r="C32" s="50">
        <v>3.6</v>
      </c>
      <c r="D32" s="50">
        <v>2.1</v>
      </c>
      <c r="E32" s="50">
        <v>4.5</v>
      </c>
      <c r="F32" s="50">
        <v>9</v>
      </c>
      <c r="G32" s="50">
        <v>7.92</v>
      </c>
      <c r="H32" s="50">
        <v>13.68</v>
      </c>
      <c r="I32" s="50">
        <v>17.6</v>
      </c>
      <c r="J32" s="49">
        <v>37.785</v>
      </c>
      <c r="K32" s="50"/>
      <c r="L32" s="50"/>
      <c r="M32" s="50"/>
      <c r="N32" s="50"/>
      <c r="O32" s="50"/>
      <c r="P32" s="50"/>
      <c r="Q32" s="50"/>
      <c r="R32" s="50"/>
      <c r="S32" s="49"/>
      <c r="T32" s="50"/>
      <c r="U32" s="50"/>
      <c r="V32" s="50"/>
      <c r="W32" s="50"/>
      <c r="X32" s="50"/>
      <c r="Y32" s="50">
        <v>50</v>
      </c>
      <c r="Z32" s="50"/>
      <c r="AA32" s="50">
        <v>36.02</v>
      </c>
      <c r="AB32" s="49">
        <v>125.1307</v>
      </c>
      <c r="AC32" s="38">
        <f t="shared" si="1"/>
        <v>1.2</v>
      </c>
      <c r="AD32" s="38">
        <f t="shared" si="2"/>
        <v>3.6</v>
      </c>
      <c r="AE32" s="38">
        <f t="shared" si="3"/>
        <v>2.1</v>
      </c>
      <c r="AF32" s="38">
        <f t="shared" si="4"/>
        <v>4.5</v>
      </c>
      <c r="AG32" s="38">
        <f t="shared" si="5"/>
        <v>9</v>
      </c>
      <c r="AH32" s="38">
        <f t="shared" si="6"/>
        <v>57.92</v>
      </c>
      <c r="AI32" s="38">
        <f t="shared" si="7"/>
        <v>13.68</v>
      </c>
      <c r="AJ32" s="38">
        <f t="shared" si="8"/>
        <v>53.620000000000005</v>
      </c>
      <c r="AK32" s="38">
        <f t="shared" si="8"/>
        <v>162.91570000000002</v>
      </c>
    </row>
    <row r="33" spans="1:37" ht="12" customHeight="1">
      <c r="A33" s="47" t="s">
        <v>51</v>
      </c>
      <c r="B33" s="48"/>
      <c r="C33" s="50">
        <v>1.5</v>
      </c>
      <c r="D33" s="50">
        <v>2.1</v>
      </c>
      <c r="E33" s="50"/>
      <c r="F33" s="50">
        <v>1.8</v>
      </c>
      <c r="G33" s="50">
        <v>6.12</v>
      </c>
      <c r="H33" s="50">
        <v>10.22</v>
      </c>
      <c r="I33" s="50">
        <v>7.7</v>
      </c>
      <c r="J33" s="49">
        <v>6.8</v>
      </c>
      <c r="K33" s="50"/>
      <c r="L33" s="50"/>
      <c r="M33" s="50"/>
      <c r="N33" s="50"/>
      <c r="O33" s="50"/>
      <c r="P33" s="50"/>
      <c r="Q33" s="50"/>
      <c r="R33" s="50"/>
      <c r="S33" s="49"/>
      <c r="T33" s="50"/>
      <c r="U33" s="50"/>
      <c r="V33" s="50"/>
      <c r="W33" s="50"/>
      <c r="X33" s="50"/>
      <c r="Y33" s="50"/>
      <c r="Z33" s="50"/>
      <c r="AA33" s="50"/>
      <c r="AB33" s="49"/>
      <c r="AC33" s="38">
        <f t="shared" si="1"/>
        <v>0</v>
      </c>
      <c r="AD33" s="38">
        <f t="shared" si="2"/>
        <v>1.5</v>
      </c>
      <c r="AE33" s="38">
        <f t="shared" si="3"/>
        <v>2.1</v>
      </c>
      <c r="AF33" s="38">
        <f t="shared" si="4"/>
        <v>0</v>
      </c>
      <c r="AG33" s="38">
        <f t="shared" si="5"/>
        <v>1.8</v>
      </c>
      <c r="AH33" s="38">
        <f t="shared" si="6"/>
        <v>6.12</v>
      </c>
      <c r="AI33" s="38">
        <f t="shared" si="7"/>
        <v>10.22</v>
      </c>
      <c r="AJ33" s="38">
        <f t="shared" si="8"/>
        <v>7.7</v>
      </c>
      <c r="AK33" s="38">
        <f t="shared" si="8"/>
        <v>6.8</v>
      </c>
    </row>
    <row r="34" spans="1:37" ht="12" customHeight="1">
      <c r="A34" s="47" t="s">
        <v>59</v>
      </c>
      <c r="B34" s="48"/>
      <c r="C34" s="50"/>
      <c r="D34" s="50">
        <v>2.1</v>
      </c>
      <c r="E34" s="50">
        <v>4.2</v>
      </c>
      <c r="F34" s="50">
        <v>1.8</v>
      </c>
      <c r="G34" s="50">
        <v>9.72</v>
      </c>
      <c r="H34" s="50">
        <v>10.24</v>
      </c>
      <c r="I34" s="50"/>
      <c r="J34" s="49">
        <v>4</v>
      </c>
      <c r="K34" s="50"/>
      <c r="L34" s="50"/>
      <c r="M34" s="50"/>
      <c r="N34" s="50"/>
      <c r="O34" s="50"/>
      <c r="P34" s="50"/>
      <c r="Q34" s="50"/>
      <c r="R34" s="50"/>
      <c r="S34" s="49"/>
      <c r="T34" s="50"/>
      <c r="U34" s="50"/>
      <c r="V34" s="50"/>
      <c r="W34" s="50"/>
      <c r="X34" s="50"/>
      <c r="Y34" s="50"/>
      <c r="Z34" s="50"/>
      <c r="AA34" s="50"/>
      <c r="AB34" s="49"/>
      <c r="AC34" s="38">
        <f t="shared" si="1"/>
        <v>0</v>
      </c>
      <c r="AD34" s="38">
        <f t="shared" si="2"/>
        <v>0</v>
      </c>
      <c r="AE34" s="38">
        <f t="shared" si="3"/>
        <v>2.1</v>
      </c>
      <c r="AF34" s="38">
        <f t="shared" si="4"/>
        <v>4.2</v>
      </c>
      <c r="AG34" s="38">
        <f t="shared" si="5"/>
        <v>1.8</v>
      </c>
      <c r="AH34" s="38">
        <f t="shared" si="6"/>
        <v>9.72</v>
      </c>
      <c r="AI34" s="38">
        <f t="shared" si="7"/>
        <v>10.24</v>
      </c>
      <c r="AJ34" s="38">
        <f t="shared" si="8"/>
        <v>0</v>
      </c>
      <c r="AK34" s="38">
        <f t="shared" si="8"/>
        <v>4</v>
      </c>
    </row>
    <row r="35" spans="1:37" ht="12" customHeight="1">
      <c r="A35" s="47" t="s">
        <v>60</v>
      </c>
      <c r="B35" s="48"/>
      <c r="C35" s="50"/>
      <c r="D35" s="50">
        <v>2.4</v>
      </c>
      <c r="E35" s="50">
        <v>4.2</v>
      </c>
      <c r="F35" s="50"/>
      <c r="G35" s="50"/>
      <c r="H35" s="50"/>
      <c r="I35" s="50"/>
      <c r="J35" s="49">
        <v>0.7</v>
      </c>
      <c r="K35" s="50"/>
      <c r="L35" s="50"/>
      <c r="M35" s="50"/>
      <c r="N35" s="50"/>
      <c r="O35" s="50"/>
      <c r="P35" s="50"/>
      <c r="Q35" s="50"/>
      <c r="R35" s="50"/>
      <c r="S35" s="49"/>
      <c r="T35" s="50"/>
      <c r="U35" s="50"/>
      <c r="V35" s="50"/>
      <c r="W35" s="50"/>
      <c r="X35" s="50"/>
      <c r="Y35" s="50"/>
      <c r="Z35" s="50"/>
      <c r="AA35" s="50"/>
      <c r="AB35" s="49"/>
      <c r="AC35" s="38">
        <f t="shared" si="1"/>
        <v>0</v>
      </c>
      <c r="AD35" s="38">
        <f t="shared" si="2"/>
        <v>0</v>
      </c>
      <c r="AE35" s="38">
        <f t="shared" si="3"/>
        <v>2.4</v>
      </c>
      <c r="AF35" s="38">
        <f t="shared" si="4"/>
        <v>4.2</v>
      </c>
      <c r="AG35" s="38">
        <f t="shared" si="5"/>
        <v>0</v>
      </c>
      <c r="AH35" s="38">
        <f t="shared" si="6"/>
        <v>0</v>
      </c>
      <c r="AI35" s="38">
        <f t="shared" si="7"/>
        <v>0</v>
      </c>
      <c r="AJ35" s="38">
        <f t="shared" si="8"/>
        <v>0</v>
      </c>
      <c r="AK35" s="38">
        <f t="shared" si="8"/>
        <v>0.7</v>
      </c>
    </row>
    <row r="36" spans="1:37" ht="12" customHeight="1">
      <c r="A36" s="47" t="s">
        <v>133</v>
      </c>
      <c r="B36" s="48"/>
      <c r="C36" s="50"/>
      <c r="D36" s="50"/>
      <c r="E36" s="50"/>
      <c r="F36" s="50"/>
      <c r="G36" s="50"/>
      <c r="H36" s="50"/>
      <c r="I36" s="50"/>
      <c r="J36" s="49">
        <v>1.1</v>
      </c>
      <c r="K36" s="50"/>
      <c r="L36" s="50"/>
      <c r="M36" s="50"/>
      <c r="N36" s="50"/>
      <c r="O36" s="50"/>
      <c r="P36" s="50"/>
      <c r="Q36" s="50"/>
      <c r="R36" s="50"/>
      <c r="S36" s="49"/>
      <c r="T36" s="50"/>
      <c r="U36" s="50"/>
      <c r="V36" s="50"/>
      <c r="W36" s="50"/>
      <c r="X36" s="50"/>
      <c r="Y36" s="50"/>
      <c r="Z36" s="50"/>
      <c r="AA36" s="50"/>
      <c r="AB36" s="49"/>
      <c r="AC36" s="38">
        <f t="shared" si="1"/>
        <v>0</v>
      </c>
      <c r="AD36" s="38">
        <f t="shared" si="2"/>
        <v>0</v>
      </c>
      <c r="AE36" s="38">
        <f t="shared" si="3"/>
        <v>0</v>
      </c>
      <c r="AF36" s="38">
        <f t="shared" si="4"/>
        <v>0</v>
      </c>
      <c r="AG36" s="38">
        <f t="shared" si="5"/>
        <v>0</v>
      </c>
      <c r="AH36" s="38">
        <f t="shared" si="6"/>
        <v>0</v>
      </c>
      <c r="AI36" s="38">
        <f t="shared" si="7"/>
        <v>0</v>
      </c>
      <c r="AJ36" s="38">
        <f t="shared" si="8"/>
        <v>0</v>
      </c>
      <c r="AK36" s="38">
        <f t="shared" si="8"/>
        <v>1.1</v>
      </c>
    </row>
    <row r="37" spans="1:37" ht="12" customHeight="1">
      <c r="A37" s="47" t="s">
        <v>134</v>
      </c>
      <c r="B37" s="48"/>
      <c r="C37" s="50"/>
      <c r="D37" s="50"/>
      <c r="E37" s="50"/>
      <c r="F37" s="50"/>
      <c r="G37" s="50"/>
      <c r="H37" s="50"/>
      <c r="I37" s="50"/>
      <c r="J37" s="49">
        <v>13.203</v>
      </c>
      <c r="K37" s="50"/>
      <c r="L37" s="50"/>
      <c r="M37" s="50"/>
      <c r="N37" s="50"/>
      <c r="O37" s="50"/>
      <c r="P37" s="50"/>
      <c r="Q37" s="50"/>
      <c r="R37" s="50"/>
      <c r="S37" s="49"/>
      <c r="T37" s="50"/>
      <c r="U37" s="50"/>
      <c r="V37" s="50"/>
      <c r="W37" s="50"/>
      <c r="X37" s="50"/>
      <c r="Y37" s="50"/>
      <c r="Z37" s="50">
        <v>49.4122</v>
      </c>
      <c r="AA37" s="50"/>
      <c r="AB37" s="49">
        <v>13.00792</v>
      </c>
      <c r="AC37" s="38">
        <f t="shared" si="1"/>
        <v>0</v>
      </c>
      <c r="AD37" s="38">
        <f t="shared" si="2"/>
        <v>0</v>
      </c>
      <c r="AE37" s="38">
        <f t="shared" si="3"/>
        <v>0</v>
      </c>
      <c r="AF37" s="38">
        <f t="shared" si="4"/>
        <v>0</v>
      </c>
      <c r="AG37" s="38">
        <f t="shared" si="5"/>
        <v>0</v>
      </c>
      <c r="AH37" s="38">
        <f t="shared" si="6"/>
        <v>0</v>
      </c>
      <c r="AI37" s="38">
        <f t="shared" si="7"/>
        <v>49.4122</v>
      </c>
      <c r="AJ37" s="38">
        <f t="shared" si="8"/>
        <v>0</v>
      </c>
      <c r="AK37" s="38">
        <f t="shared" si="8"/>
        <v>26.21092</v>
      </c>
    </row>
    <row r="38" spans="1:37" ht="12" customHeight="1">
      <c r="A38" s="47" t="s">
        <v>74</v>
      </c>
      <c r="B38" s="48"/>
      <c r="C38" s="50"/>
      <c r="D38" s="50"/>
      <c r="E38" s="50"/>
      <c r="F38" s="50">
        <v>3.6</v>
      </c>
      <c r="G38" s="50">
        <v>5.04</v>
      </c>
      <c r="H38" s="50"/>
      <c r="I38" s="50"/>
      <c r="J38" s="49">
        <v>2</v>
      </c>
      <c r="K38" s="50"/>
      <c r="L38" s="50"/>
      <c r="M38" s="50"/>
      <c r="N38" s="50"/>
      <c r="O38" s="50"/>
      <c r="P38" s="50"/>
      <c r="Q38" s="50"/>
      <c r="R38" s="50"/>
      <c r="S38" s="49"/>
      <c r="T38" s="50"/>
      <c r="U38" s="50"/>
      <c r="V38" s="50"/>
      <c r="W38" s="50"/>
      <c r="X38" s="50"/>
      <c r="Y38" s="50"/>
      <c r="Z38" s="50"/>
      <c r="AA38" s="50"/>
      <c r="AB38" s="49"/>
      <c r="AC38" s="38">
        <f t="shared" si="1"/>
        <v>0</v>
      </c>
      <c r="AD38" s="38">
        <f t="shared" si="2"/>
        <v>0</v>
      </c>
      <c r="AE38" s="38">
        <f t="shared" si="3"/>
        <v>0</v>
      </c>
      <c r="AF38" s="38">
        <f t="shared" si="4"/>
        <v>0</v>
      </c>
      <c r="AG38" s="38">
        <f t="shared" si="5"/>
        <v>3.6</v>
      </c>
      <c r="AH38" s="38">
        <f t="shared" si="6"/>
        <v>5.04</v>
      </c>
      <c r="AI38" s="38">
        <f t="shared" si="7"/>
        <v>0</v>
      </c>
      <c r="AJ38" s="38">
        <f t="shared" si="8"/>
        <v>0</v>
      </c>
      <c r="AK38" s="38">
        <f t="shared" si="8"/>
        <v>2</v>
      </c>
    </row>
    <row r="39" spans="1:37" ht="12" customHeight="1">
      <c r="A39" s="47" t="s">
        <v>135</v>
      </c>
      <c r="B39" s="48"/>
      <c r="C39" s="50"/>
      <c r="D39" s="50"/>
      <c r="E39" s="50"/>
      <c r="F39" s="50"/>
      <c r="G39" s="50"/>
      <c r="H39" s="50"/>
      <c r="I39" s="50"/>
      <c r="J39" s="49">
        <v>1.2</v>
      </c>
      <c r="K39" s="50"/>
      <c r="L39" s="50"/>
      <c r="M39" s="50"/>
      <c r="N39" s="50"/>
      <c r="O39" s="50"/>
      <c r="P39" s="50"/>
      <c r="Q39" s="50"/>
      <c r="R39" s="50"/>
      <c r="S39" s="49"/>
      <c r="T39" s="50"/>
      <c r="U39" s="50"/>
      <c r="V39" s="50"/>
      <c r="W39" s="50"/>
      <c r="X39" s="50"/>
      <c r="Y39" s="50"/>
      <c r="Z39" s="50"/>
      <c r="AA39" s="50"/>
      <c r="AB39" s="49">
        <v>2.19375</v>
      </c>
      <c r="AC39" s="38">
        <f t="shared" si="1"/>
        <v>0</v>
      </c>
      <c r="AD39" s="38">
        <f t="shared" si="2"/>
        <v>0</v>
      </c>
      <c r="AE39" s="38">
        <f t="shared" si="3"/>
        <v>0</v>
      </c>
      <c r="AF39" s="38">
        <f t="shared" si="4"/>
        <v>0</v>
      </c>
      <c r="AG39" s="38">
        <f t="shared" si="5"/>
        <v>0</v>
      </c>
      <c r="AH39" s="38">
        <f t="shared" si="6"/>
        <v>0</v>
      </c>
      <c r="AI39" s="38">
        <f t="shared" si="7"/>
        <v>0</v>
      </c>
      <c r="AJ39" s="38">
        <f t="shared" si="8"/>
        <v>0</v>
      </c>
      <c r="AK39" s="38">
        <f t="shared" si="8"/>
        <v>3.39375</v>
      </c>
    </row>
    <row r="40" spans="1:37" ht="12" customHeight="1">
      <c r="A40" s="47" t="s">
        <v>90</v>
      </c>
      <c r="B40" s="48"/>
      <c r="C40" s="50"/>
      <c r="D40" s="50"/>
      <c r="E40" s="50"/>
      <c r="F40" s="50"/>
      <c r="G40" s="50">
        <v>3.6</v>
      </c>
      <c r="H40" s="50">
        <v>7.12</v>
      </c>
      <c r="I40" s="50">
        <v>2.9</v>
      </c>
      <c r="J40" s="49">
        <v>11.5</v>
      </c>
      <c r="K40" s="50"/>
      <c r="L40" s="50"/>
      <c r="M40" s="50"/>
      <c r="N40" s="50"/>
      <c r="O40" s="50"/>
      <c r="P40" s="50"/>
      <c r="Q40" s="50"/>
      <c r="R40" s="50"/>
      <c r="S40" s="49"/>
      <c r="T40" s="50"/>
      <c r="U40" s="50"/>
      <c r="V40" s="50"/>
      <c r="W40" s="50"/>
      <c r="X40" s="50"/>
      <c r="Y40" s="50"/>
      <c r="Z40" s="50"/>
      <c r="AA40" s="50"/>
      <c r="AB40" s="49">
        <v>70</v>
      </c>
      <c r="AC40" s="38">
        <f t="shared" si="1"/>
        <v>0</v>
      </c>
      <c r="AD40" s="38">
        <f t="shared" si="2"/>
        <v>0</v>
      </c>
      <c r="AE40" s="38">
        <f t="shared" si="3"/>
        <v>0</v>
      </c>
      <c r="AF40" s="38">
        <f t="shared" si="4"/>
        <v>0</v>
      </c>
      <c r="AG40" s="38">
        <f t="shared" si="5"/>
        <v>0</v>
      </c>
      <c r="AH40" s="38">
        <f t="shared" si="6"/>
        <v>3.6</v>
      </c>
      <c r="AI40" s="38">
        <f t="shared" si="7"/>
        <v>7.12</v>
      </c>
      <c r="AJ40" s="38">
        <f t="shared" si="8"/>
        <v>2.9</v>
      </c>
      <c r="AK40" s="38">
        <f t="shared" si="8"/>
        <v>81.5</v>
      </c>
    </row>
    <row r="41" spans="1:37" ht="12" customHeight="1">
      <c r="A41" s="47" t="s">
        <v>75</v>
      </c>
      <c r="B41" s="48"/>
      <c r="C41" s="50"/>
      <c r="D41" s="50"/>
      <c r="E41" s="50"/>
      <c r="F41" s="50">
        <v>1.8</v>
      </c>
      <c r="G41" s="50">
        <v>6.12</v>
      </c>
      <c r="H41" s="50">
        <v>9.12</v>
      </c>
      <c r="I41" s="50">
        <v>19.274</v>
      </c>
      <c r="J41" s="49">
        <v>1.683</v>
      </c>
      <c r="K41" s="50"/>
      <c r="L41" s="50"/>
      <c r="M41" s="50"/>
      <c r="N41" s="50"/>
      <c r="O41" s="50"/>
      <c r="P41" s="50"/>
      <c r="Q41" s="50">
        <v>57.54314</v>
      </c>
      <c r="R41" s="50">
        <v>34.35033</v>
      </c>
      <c r="S41" s="49"/>
      <c r="T41" s="50"/>
      <c r="U41" s="50"/>
      <c r="V41" s="50"/>
      <c r="W41" s="50"/>
      <c r="X41" s="50"/>
      <c r="Y41" s="50"/>
      <c r="Z41" s="50"/>
      <c r="AA41" s="50">
        <v>9.988</v>
      </c>
      <c r="AB41" s="49">
        <v>35</v>
      </c>
      <c r="AC41" s="38">
        <f t="shared" si="1"/>
        <v>0</v>
      </c>
      <c r="AD41" s="38">
        <f t="shared" si="2"/>
        <v>0</v>
      </c>
      <c r="AE41" s="38">
        <f t="shared" si="3"/>
        <v>0</v>
      </c>
      <c r="AF41" s="38">
        <f t="shared" si="4"/>
        <v>0</v>
      </c>
      <c r="AG41" s="38">
        <f t="shared" si="5"/>
        <v>1.8</v>
      </c>
      <c r="AH41" s="38">
        <f t="shared" si="6"/>
        <v>6.12</v>
      </c>
      <c r="AI41" s="38">
        <f t="shared" si="7"/>
        <v>66.66314</v>
      </c>
      <c r="AJ41" s="38">
        <f t="shared" si="8"/>
        <v>63.61233</v>
      </c>
      <c r="AK41" s="38">
        <f t="shared" si="8"/>
        <v>36.683</v>
      </c>
    </row>
    <row r="42" spans="1:37" ht="12" customHeight="1">
      <c r="A42" s="47" t="s">
        <v>52</v>
      </c>
      <c r="B42" s="48"/>
      <c r="C42" s="50">
        <v>24.07191</v>
      </c>
      <c r="D42" s="50">
        <v>26.02602</v>
      </c>
      <c r="E42" s="50">
        <v>13.75068</v>
      </c>
      <c r="F42" s="50"/>
      <c r="G42" s="50"/>
      <c r="H42" s="50"/>
      <c r="I42" s="50"/>
      <c r="J42" s="49"/>
      <c r="K42" s="50"/>
      <c r="L42" s="50"/>
      <c r="M42" s="50"/>
      <c r="N42" s="50"/>
      <c r="O42" s="50"/>
      <c r="P42" s="50"/>
      <c r="Q42" s="50"/>
      <c r="R42" s="50"/>
      <c r="S42" s="49"/>
      <c r="T42" s="50"/>
      <c r="U42" s="50"/>
      <c r="V42" s="50"/>
      <c r="W42" s="50"/>
      <c r="X42" s="50"/>
      <c r="Y42" s="50"/>
      <c r="Z42" s="50"/>
      <c r="AA42" s="50"/>
      <c r="AB42" s="49"/>
      <c r="AC42" s="38">
        <f t="shared" si="1"/>
        <v>0</v>
      </c>
      <c r="AD42" s="38">
        <f t="shared" si="2"/>
        <v>24.07191</v>
      </c>
      <c r="AE42" s="38">
        <f t="shared" si="3"/>
        <v>26.02602</v>
      </c>
      <c r="AF42" s="38">
        <f t="shared" si="4"/>
        <v>13.75068</v>
      </c>
      <c r="AG42" s="38">
        <f t="shared" si="5"/>
        <v>0</v>
      </c>
      <c r="AH42" s="38">
        <f t="shared" si="6"/>
        <v>0</v>
      </c>
      <c r="AI42" s="38">
        <f t="shared" si="7"/>
        <v>0</v>
      </c>
      <c r="AJ42" s="38">
        <f t="shared" si="8"/>
        <v>0</v>
      </c>
      <c r="AK42" s="38">
        <f t="shared" si="8"/>
        <v>0</v>
      </c>
    </row>
    <row r="43" spans="1:37" ht="12" customHeight="1">
      <c r="A43" s="47" t="s">
        <v>8</v>
      </c>
      <c r="B43" s="48">
        <v>21.34464</v>
      </c>
      <c r="C43" s="50"/>
      <c r="D43" s="50">
        <v>40.60134</v>
      </c>
      <c r="E43" s="50">
        <v>20.32122</v>
      </c>
      <c r="F43" s="50">
        <v>7.2</v>
      </c>
      <c r="G43" s="50">
        <v>11.88</v>
      </c>
      <c r="H43" s="50">
        <v>12.56</v>
      </c>
      <c r="I43" s="50">
        <v>20</v>
      </c>
      <c r="J43" s="49">
        <v>20.4</v>
      </c>
      <c r="K43" s="50"/>
      <c r="L43" s="50"/>
      <c r="M43" s="50"/>
      <c r="N43" s="50"/>
      <c r="O43" s="50"/>
      <c r="P43" s="50"/>
      <c r="Q43" s="50"/>
      <c r="R43" s="50"/>
      <c r="S43" s="49"/>
      <c r="T43" s="50"/>
      <c r="U43" s="50"/>
      <c r="V43" s="50"/>
      <c r="W43" s="50"/>
      <c r="X43" s="50"/>
      <c r="Y43" s="50"/>
      <c r="Z43" s="50"/>
      <c r="AA43" s="50"/>
      <c r="AB43" s="49"/>
      <c r="AC43" s="38">
        <f t="shared" si="1"/>
        <v>21.34464</v>
      </c>
      <c r="AD43" s="38">
        <f t="shared" si="2"/>
        <v>0</v>
      </c>
      <c r="AE43" s="38">
        <f t="shared" si="3"/>
        <v>40.60134</v>
      </c>
      <c r="AF43" s="38">
        <f t="shared" si="4"/>
        <v>20.32122</v>
      </c>
      <c r="AG43" s="38">
        <f t="shared" si="5"/>
        <v>7.2</v>
      </c>
      <c r="AH43" s="38">
        <f t="shared" si="6"/>
        <v>11.88</v>
      </c>
      <c r="AI43" s="38">
        <f t="shared" si="7"/>
        <v>12.56</v>
      </c>
      <c r="AJ43" s="38">
        <f t="shared" si="8"/>
        <v>20</v>
      </c>
      <c r="AK43" s="38">
        <f t="shared" si="8"/>
        <v>20.4</v>
      </c>
    </row>
    <row r="44" spans="1:37" ht="12" customHeight="1">
      <c r="A44" s="47" t="s">
        <v>9</v>
      </c>
      <c r="B44" s="48">
        <v>3.6</v>
      </c>
      <c r="C44" s="50"/>
      <c r="D44" s="50">
        <v>15.2</v>
      </c>
      <c r="E44" s="50">
        <v>12.1</v>
      </c>
      <c r="F44" s="50"/>
      <c r="G44" s="50"/>
      <c r="H44" s="50"/>
      <c r="I44" s="50">
        <v>1.6</v>
      </c>
      <c r="J44" s="49">
        <v>1.4</v>
      </c>
      <c r="K44" s="50"/>
      <c r="L44" s="50"/>
      <c r="M44" s="50"/>
      <c r="N44" s="50"/>
      <c r="O44" s="50"/>
      <c r="P44" s="50"/>
      <c r="Q44" s="50"/>
      <c r="R44" s="50"/>
      <c r="S44" s="49"/>
      <c r="T44" s="50"/>
      <c r="U44" s="50">
        <v>50</v>
      </c>
      <c r="V44" s="50"/>
      <c r="W44" s="50"/>
      <c r="X44" s="50"/>
      <c r="Y44" s="50"/>
      <c r="Z44" s="50">
        <v>74.08192</v>
      </c>
      <c r="AA44" s="50"/>
      <c r="AB44" s="49"/>
      <c r="AC44" s="38">
        <f t="shared" si="1"/>
        <v>3.6</v>
      </c>
      <c r="AD44" s="38">
        <f t="shared" si="2"/>
        <v>50</v>
      </c>
      <c r="AE44" s="38">
        <f t="shared" si="3"/>
        <v>15.2</v>
      </c>
      <c r="AF44" s="38">
        <f t="shared" si="4"/>
        <v>12.1</v>
      </c>
      <c r="AG44" s="38">
        <f t="shared" si="5"/>
        <v>0</v>
      </c>
      <c r="AH44" s="38">
        <f t="shared" si="6"/>
        <v>0</v>
      </c>
      <c r="AI44" s="38">
        <f t="shared" si="7"/>
        <v>74.08192</v>
      </c>
      <c r="AJ44" s="38">
        <f t="shared" si="8"/>
        <v>1.6</v>
      </c>
      <c r="AK44" s="38">
        <f t="shared" si="8"/>
        <v>1.4</v>
      </c>
    </row>
    <row r="45" spans="1:37" ht="12" customHeight="1">
      <c r="A45" s="47" t="s">
        <v>111</v>
      </c>
      <c r="B45" s="48"/>
      <c r="C45" s="50"/>
      <c r="D45" s="50"/>
      <c r="E45" s="50"/>
      <c r="F45" s="50"/>
      <c r="G45" s="50">
        <v>1.8</v>
      </c>
      <c r="H45" s="50">
        <v>2.56</v>
      </c>
      <c r="I45" s="50">
        <v>2.4</v>
      </c>
      <c r="J45" s="49">
        <v>2.8</v>
      </c>
      <c r="K45" s="50"/>
      <c r="L45" s="50"/>
      <c r="M45" s="50"/>
      <c r="N45" s="50"/>
      <c r="O45" s="50"/>
      <c r="P45" s="50"/>
      <c r="Q45" s="50"/>
      <c r="R45" s="50"/>
      <c r="S45" s="49"/>
      <c r="T45" s="50"/>
      <c r="U45" s="50"/>
      <c r="V45" s="50"/>
      <c r="W45" s="50"/>
      <c r="X45" s="50"/>
      <c r="Y45" s="50"/>
      <c r="Z45" s="50"/>
      <c r="AA45" s="50"/>
      <c r="AB45" s="49"/>
      <c r="AC45" s="38">
        <f t="shared" si="1"/>
        <v>0</v>
      </c>
      <c r="AD45" s="38">
        <f t="shared" si="2"/>
        <v>0</v>
      </c>
      <c r="AE45" s="38">
        <f t="shared" si="3"/>
        <v>0</v>
      </c>
      <c r="AF45" s="38">
        <f t="shared" si="4"/>
        <v>0</v>
      </c>
      <c r="AG45" s="38">
        <f t="shared" si="5"/>
        <v>0</v>
      </c>
      <c r="AH45" s="38">
        <f t="shared" si="6"/>
        <v>1.8</v>
      </c>
      <c r="AI45" s="38">
        <f t="shared" si="7"/>
        <v>2.56</v>
      </c>
      <c r="AJ45" s="38">
        <f t="shared" si="8"/>
        <v>2.4</v>
      </c>
      <c r="AK45" s="38">
        <f t="shared" si="8"/>
        <v>2.8</v>
      </c>
    </row>
    <row r="46" spans="1:37" ht="12" customHeight="1">
      <c r="A46" s="47" t="s">
        <v>11</v>
      </c>
      <c r="B46" s="48">
        <v>1.5</v>
      </c>
      <c r="C46" s="50">
        <v>2.1</v>
      </c>
      <c r="D46" s="50">
        <v>5.856</v>
      </c>
      <c r="E46" s="50">
        <v>11.712</v>
      </c>
      <c r="F46" s="50">
        <v>16.552</v>
      </c>
      <c r="G46" s="50">
        <v>71.6</v>
      </c>
      <c r="H46" s="50">
        <v>78.9</v>
      </c>
      <c r="I46" s="50">
        <v>49.31</v>
      </c>
      <c r="J46" s="49">
        <v>127.164</v>
      </c>
      <c r="K46" s="50"/>
      <c r="L46" s="50"/>
      <c r="M46" s="50"/>
      <c r="N46" s="50"/>
      <c r="O46" s="50"/>
      <c r="P46" s="50"/>
      <c r="Q46" s="50"/>
      <c r="R46" s="50"/>
      <c r="S46" s="49"/>
      <c r="T46" s="50">
        <v>56.6256</v>
      </c>
      <c r="U46" s="50"/>
      <c r="V46" s="50"/>
      <c r="W46" s="50"/>
      <c r="X46" s="50"/>
      <c r="Y46" s="50">
        <v>195</v>
      </c>
      <c r="Z46" s="50">
        <v>14</v>
      </c>
      <c r="AA46" s="50"/>
      <c r="AB46" s="49">
        <v>244.31098</v>
      </c>
      <c r="AC46" s="38">
        <f t="shared" si="1"/>
        <v>58.1256</v>
      </c>
      <c r="AD46" s="38">
        <f t="shared" si="2"/>
        <v>2.1</v>
      </c>
      <c r="AE46" s="38">
        <f t="shared" si="3"/>
        <v>5.856</v>
      </c>
      <c r="AF46" s="38">
        <f t="shared" si="4"/>
        <v>11.712</v>
      </c>
      <c r="AG46" s="38">
        <f t="shared" si="5"/>
        <v>16.552</v>
      </c>
      <c r="AH46" s="38">
        <f t="shared" si="6"/>
        <v>266.6</v>
      </c>
      <c r="AI46" s="38">
        <f t="shared" si="7"/>
        <v>92.9</v>
      </c>
      <c r="AJ46" s="38">
        <f t="shared" si="8"/>
        <v>49.31</v>
      </c>
      <c r="AK46" s="38">
        <f t="shared" si="8"/>
        <v>371.47498</v>
      </c>
    </row>
    <row r="47" spans="1:37" ht="12" customHeight="1">
      <c r="A47" s="47" t="s">
        <v>10</v>
      </c>
      <c r="B47" s="48">
        <v>2.7</v>
      </c>
      <c r="C47" s="50">
        <v>37.4</v>
      </c>
      <c r="D47" s="50">
        <v>59.3</v>
      </c>
      <c r="E47" s="50">
        <v>30.3</v>
      </c>
      <c r="F47" s="50">
        <v>13.8</v>
      </c>
      <c r="G47" s="50">
        <v>2.52</v>
      </c>
      <c r="H47" s="50">
        <v>14.7</v>
      </c>
      <c r="I47" s="50">
        <v>17.1</v>
      </c>
      <c r="J47" s="49"/>
      <c r="K47" s="50"/>
      <c r="L47" s="50"/>
      <c r="M47" s="50"/>
      <c r="N47" s="50"/>
      <c r="O47" s="50"/>
      <c r="P47" s="50"/>
      <c r="Q47" s="50"/>
      <c r="R47" s="50"/>
      <c r="S47" s="49"/>
      <c r="T47" s="50"/>
      <c r="U47" s="50">
        <v>12</v>
      </c>
      <c r="V47" s="50"/>
      <c r="W47" s="50"/>
      <c r="X47" s="50"/>
      <c r="Y47" s="50"/>
      <c r="Z47" s="50"/>
      <c r="AA47" s="50"/>
      <c r="AB47" s="49"/>
      <c r="AC47" s="38">
        <f t="shared" si="1"/>
        <v>2.7</v>
      </c>
      <c r="AD47" s="38">
        <f t="shared" si="2"/>
        <v>49.4</v>
      </c>
      <c r="AE47" s="38">
        <f t="shared" si="3"/>
        <v>59.3</v>
      </c>
      <c r="AF47" s="38">
        <f t="shared" si="4"/>
        <v>30.3</v>
      </c>
      <c r="AG47" s="38">
        <f t="shared" si="5"/>
        <v>13.8</v>
      </c>
      <c r="AH47" s="38">
        <f t="shared" si="6"/>
        <v>2.52</v>
      </c>
      <c r="AI47" s="38">
        <f t="shared" si="7"/>
        <v>14.7</v>
      </c>
      <c r="AJ47" s="38">
        <f t="shared" si="8"/>
        <v>17.1</v>
      </c>
      <c r="AK47" s="38">
        <f t="shared" si="8"/>
        <v>0</v>
      </c>
    </row>
    <row r="48" spans="1:37" ht="12" customHeight="1">
      <c r="A48" s="47" t="s">
        <v>91</v>
      </c>
      <c r="B48" s="48"/>
      <c r="C48" s="50"/>
      <c r="D48" s="50"/>
      <c r="E48" s="50"/>
      <c r="F48" s="50"/>
      <c r="G48" s="50"/>
      <c r="H48" s="50">
        <v>7.6</v>
      </c>
      <c r="I48" s="50">
        <v>15.2</v>
      </c>
      <c r="J48" s="49">
        <v>5.6</v>
      </c>
      <c r="K48" s="50"/>
      <c r="L48" s="50"/>
      <c r="M48" s="50"/>
      <c r="N48" s="50"/>
      <c r="O48" s="50"/>
      <c r="P48" s="50"/>
      <c r="Q48" s="50"/>
      <c r="R48" s="50"/>
      <c r="S48" s="49"/>
      <c r="T48" s="50"/>
      <c r="U48" s="50"/>
      <c r="V48" s="50"/>
      <c r="W48" s="50"/>
      <c r="X48" s="50"/>
      <c r="Y48" s="50"/>
      <c r="Z48" s="50"/>
      <c r="AA48" s="50"/>
      <c r="AB48" s="49"/>
      <c r="AC48" s="38">
        <f t="shared" si="1"/>
        <v>0</v>
      </c>
      <c r="AD48" s="38">
        <f t="shared" si="2"/>
        <v>0</v>
      </c>
      <c r="AE48" s="38">
        <f t="shared" si="3"/>
        <v>0</v>
      </c>
      <c r="AF48" s="38">
        <f t="shared" si="4"/>
        <v>0</v>
      </c>
      <c r="AG48" s="38">
        <f t="shared" si="5"/>
        <v>0</v>
      </c>
      <c r="AH48" s="38">
        <f t="shared" si="6"/>
        <v>0</v>
      </c>
      <c r="AI48" s="38">
        <f t="shared" si="7"/>
        <v>7.6</v>
      </c>
      <c r="AJ48" s="38">
        <f t="shared" si="8"/>
        <v>15.2</v>
      </c>
      <c r="AK48" s="38">
        <f t="shared" si="8"/>
        <v>5.6</v>
      </c>
    </row>
    <row r="49" spans="1:37" ht="12" customHeight="1">
      <c r="A49" s="47" t="s">
        <v>53</v>
      </c>
      <c r="B49" s="48"/>
      <c r="C49" s="50">
        <v>1.5</v>
      </c>
      <c r="D49" s="50">
        <v>2.1</v>
      </c>
      <c r="E49" s="50">
        <v>1.5</v>
      </c>
      <c r="F49" s="50">
        <v>9.6</v>
      </c>
      <c r="G49" s="50">
        <v>13.68</v>
      </c>
      <c r="H49" s="50">
        <v>9.12</v>
      </c>
      <c r="I49" s="50">
        <v>9.8</v>
      </c>
      <c r="J49" s="49">
        <v>21.3</v>
      </c>
      <c r="K49" s="50"/>
      <c r="L49" s="50"/>
      <c r="M49" s="50"/>
      <c r="N49" s="50"/>
      <c r="O49" s="50"/>
      <c r="P49" s="50"/>
      <c r="Q49" s="50"/>
      <c r="R49" s="50"/>
      <c r="S49" s="49"/>
      <c r="T49" s="50"/>
      <c r="U49" s="50"/>
      <c r="V49" s="50"/>
      <c r="W49" s="50"/>
      <c r="X49" s="50"/>
      <c r="Y49" s="50"/>
      <c r="Z49" s="50"/>
      <c r="AA49" s="50"/>
      <c r="AB49" s="49"/>
      <c r="AC49" s="38">
        <f t="shared" si="1"/>
        <v>0</v>
      </c>
      <c r="AD49" s="38">
        <f t="shared" si="2"/>
        <v>1.5</v>
      </c>
      <c r="AE49" s="38">
        <f t="shared" si="3"/>
        <v>2.1</v>
      </c>
      <c r="AF49" s="38">
        <f t="shared" si="4"/>
        <v>1.5</v>
      </c>
      <c r="AG49" s="38">
        <f t="shared" si="5"/>
        <v>9.6</v>
      </c>
      <c r="AH49" s="38">
        <f t="shared" si="6"/>
        <v>13.68</v>
      </c>
      <c r="AI49" s="38">
        <f t="shared" si="7"/>
        <v>9.12</v>
      </c>
      <c r="AJ49" s="38">
        <f t="shared" si="8"/>
        <v>9.8</v>
      </c>
      <c r="AK49" s="38">
        <f t="shared" si="8"/>
        <v>21.3</v>
      </c>
    </row>
    <row r="50" spans="1:37" ht="12" customHeight="1">
      <c r="A50" s="47" t="s">
        <v>112</v>
      </c>
      <c r="B50" s="48"/>
      <c r="C50" s="50"/>
      <c r="D50" s="50"/>
      <c r="E50" s="50"/>
      <c r="F50" s="50"/>
      <c r="G50" s="50"/>
      <c r="H50" s="50"/>
      <c r="I50" s="50">
        <v>8.1</v>
      </c>
      <c r="J50" s="49">
        <v>5.6</v>
      </c>
      <c r="K50" s="50"/>
      <c r="L50" s="50"/>
      <c r="M50" s="50"/>
      <c r="N50" s="50"/>
      <c r="O50" s="50"/>
      <c r="P50" s="50"/>
      <c r="Q50" s="50"/>
      <c r="R50" s="50"/>
      <c r="S50" s="49"/>
      <c r="T50" s="50"/>
      <c r="U50" s="50"/>
      <c r="V50" s="50"/>
      <c r="W50" s="50"/>
      <c r="X50" s="50"/>
      <c r="Y50" s="50"/>
      <c r="Z50" s="50"/>
      <c r="AA50" s="50"/>
      <c r="AB50" s="49"/>
      <c r="AC50" s="38">
        <f t="shared" si="1"/>
        <v>0</v>
      </c>
      <c r="AD50" s="38">
        <f t="shared" si="2"/>
        <v>0</v>
      </c>
      <c r="AE50" s="38">
        <f t="shared" si="3"/>
        <v>0</v>
      </c>
      <c r="AF50" s="38">
        <f t="shared" si="4"/>
        <v>0</v>
      </c>
      <c r="AG50" s="38">
        <f t="shared" si="5"/>
        <v>0</v>
      </c>
      <c r="AH50" s="38">
        <f t="shared" si="6"/>
        <v>0</v>
      </c>
      <c r="AI50" s="38">
        <f t="shared" si="7"/>
        <v>0</v>
      </c>
      <c r="AJ50" s="38">
        <f t="shared" si="8"/>
        <v>8.1</v>
      </c>
      <c r="AK50" s="38">
        <f t="shared" si="8"/>
        <v>5.6</v>
      </c>
    </row>
    <row r="51" spans="1:37" ht="12" customHeight="1">
      <c r="A51" s="47" t="s">
        <v>92</v>
      </c>
      <c r="B51" s="48"/>
      <c r="C51" s="50"/>
      <c r="D51" s="50"/>
      <c r="E51" s="50"/>
      <c r="F51" s="50"/>
      <c r="G51" s="50"/>
      <c r="H51" s="50"/>
      <c r="I51" s="50"/>
      <c r="J51" s="49"/>
      <c r="K51" s="50"/>
      <c r="L51" s="50"/>
      <c r="M51" s="50"/>
      <c r="N51" s="50"/>
      <c r="O51" s="50"/>
      <c r="P51" s="50"/>
      <c r="Q51" s="50"/>
      <c r="R51" s="50"/>
      <c r="S51" s="49"/>
      <c r="T51" s="50"/>
      <c r="U51" s="50"/>
      <c r="V51" s="50"/>
      <c r="W51" s="50"/>
      <c r="X51" s="50"/>
      <c r="Y51" s="50"/>
      <c r="Z51" s="50">
        <v>12.976</v>
      </c>
      <c r="AA51" s="50"/>
      <c r="AB51" s="49"/>
      <c r="AC51" s="38">
        <f t="shared" si="1"/>
        <v>0</v>
      </c>
      <c r="AD51" s="38">
        <f t="shared" si="2"/>
        <v>0</v>
      </c>
      <c r="AE51" s="38">
        <f t="shared" si="3"/>
        <v>0</v>
      </c>
      <c r="AF51" s="38">
        <f t="shared" si="4"/>
        <v>0</v>
      </c>
      <c r="AG51" s="38">
        <f t="shared" si="5"/>
        <v>0</v>
      </c>
      <c r="AH51" s="38">
        <f t="shared" si="6"/>
        <v>0</v>
      </c>
      <c r="AI51" s="38">
        <f t="shared" si="7"/>
        <v>12.976</v>
      </c>
      <c r="AJ51" s="38">
        <f t="shared" si="8"/>
        <v>0</v>
      </c>
      <c r="AK51" s="38">
        <f t="shared" si="8"/>
        <v>0</v>
      </c>
    </row>
    <row r="52" spans="1:37" ht="12" customHeight="1">
      <c r="A52" s="47" t="s">
        <v>76</v>
      </c>
      <c r="B52" s="48"/>
      <c r="C52" s="50"/>
      <c r="D52" s="50"/>
      <c r="E52" s="50"/>
      <c r="F52" s="50">
        <v>11.88</v>
      </c>
      <c r="G52" s="50">
        <v>14.76</v>
      </c>
      <c r="H52" s="50">
        <v>9.9</v>
      </c>
      <c r="I52" s="50"/>
      <c r="J52" s="49"/>
      <c r="K52" s="50"/>
      <c r="L52" s="50"/>
      <c r="M52" s="50"/>
      <c r="N52" s="50"/>
      <c r="O52" s="50"/>
      <c r="P52" s="50"/>
      <c r="Q52" s="50"/>
      <c r="R52" s="50"/>
      <c r="S52" s="49"/>
      <c r="T52" s="50"/>
      <c r="U52" s="50"/>
      <c r="V52" s="50"/>
      <c r="W52" s="50"/>
      <c r="X52" s="50"/>
      <c r="Y52" s="50"/>
      <c r="Z52" s="50"/>
      <c r="AA52" s="50"/>
      <c r="AB52" s="49"/>
      <c r="AC52" s="38">
        <f t="shared" si="1"/>
        <v>0</v>
      </c>
      <c r="AD52" s="38">
        <f t="shared" si="2"/>
        <v>0</v>
      </c>
      <c r="AE52" s="38">
        <f t="shared" si="3"/>
        <v>0</v>
      </c>
      <c r="AF52" s="38">
        <f t="shared" si="4"/>
        <v>0</v>
      </c>
      <c r="AG52" s="38">
        <f t="shared" si="5"/>
        <v>11.88</v>
      </c>
      <c r="AH52" s="38">
        <f t="shared" si="6"/>
        <v>14.76</v>
      </c>
      <c r="AI52" s="38">
        <f t="shared" si="7"/>
        <v>9.9</v>
      </c>
      <c r="AJ52" s="38">
        <f t="shared" si="8"/>
        <v>0</v>
      </c>
      <c r="AK52" s="38">
        <f t="shared" si="8"/>
        <v>0</v>
      </c>
    </row>
    <row r="53" spans="1:37" ht="12" customHeight="1">
      <c r="A53" s="47" t="s">
        <v>12</v>
      </c>
      <c r="B53" s="48">
        <v>7.78356</v>
      </c>
      <c r="C53" s="50">
        <v>31.63567</v>
      </c>
      <c r="D53" s="50">
        <v>52.57829</v>
      </c>
      <c r="E53" s="50">
        <v>38.95706</v>
      </c>
      <c r="F53" s="50">
        <v>36.94298</v>
      </c>
      <c r="G53" s="50">
        <v>10.08</v>
      </c>
      <c r="H53" s="50">
        <v>28.05557</v>
      </c>
      <c r="I53" s="50">
        <v>12.77374</v>
      </c>
      <c r="J53" s="49">
        <v>12.3</v>
      </c>
      <c r="K53" s="50"/>
      <c r="L53" s="50"/>
      <c r="M53" s="50"/>
      <c r="N53" s="50"/>
      <c r="O53" s="50"/>
      <c r="P53" s="50"/>
      <c r="Q53" s="50"/>
      <c r="R53" s="50"/>
      <c r="S53" s="49"/>
      <c r="T53" s="50"/>
      <c r="U53" s="50"/>
      <c r="V53" s="50"/>
      <c r="W53" s="50"/>
      <c r="X53" s="50"/>
      <c r="Y53" s="50"/>
      <c r="Z53" s="50"/>
      <c r="AA53" s="50"/>
      <c r="AB53" s="49">
        <v>25</v>
      </c>
      <c r="AC53" s="38">
        <f t="shared" si="1"/>
        <v>7.78356</v>
      </c>
      <c r="AD53" s="38">
        <f t="shared" si="2"/>
        <v>31.63567</v>
      </c>
      <c r="AE53" s="38">
        <f t="shared" si="3"/>
        <v>52.57829</v>
      </c>
      <c r="AF53" s="38">
        <f t="shared" si="4"/>
        <v>38.95706</v>
      </c>
      <c r="AG53" s="38">
        <f t="shared" si="5"/>
        <v>36.94298</v>
      </c>
      <c r="AH53" s="38">
        <f t="shared" si="6"/>
        <v>10.08</v>
      </c>
      <c r="AI53" s="38">
        <f t="shared" si="7"/>
        <v>28.05557</v>
      </c>
      <c r="AJ53" s="38">
        <f t="shared" si="8"/>
        <v>12.77374</v>
      </c>
      <c r="AK53" s="38">
        <f t="shared" si="8"/>
        <v>37.3</v>
      </c>
    </row>
    <row r="54" spans="1:37" ht="12" customHeight="1">
      <c r="A54" s="47" t="s">
        <v>13</v>
      </c>
      <c r="B54" s="48">
        <v>2.7</v>
      </c>
      <c r="C54" s="50">
        <v>7.2</v>
      </c>
      <c r="D54" s="50">
        <v>6.6</v>
      </c>
      <c r="E54" s="50">
        <v>6.3</v>
      </c>
      <c r="F54" s="50"/>
      <c r="G54" s="50"/>
      <c r="H54" s="50">
        <v>7.1</v>
      </c>
      <c r="I54" s="50">
        <v>16.1</v>
      </c>
      <c r="J54" s="49">
        <v>33.54</v>
      </c>
      <c r="K54" s="50"/>
      <c r="L54" s="50"/>
      <c r="M54" s="50"/>
      <c r="N54" s="50"/>
      <c r="O54" s="50"/>
      <c r="P54" s="50"/>
      <c r="Q54" s="50"/>
      <c r="R54" s="50"/>
      <c r="S54" s="49"/>
      <c r="T54" s="50">
        <v>3</v>
      </c>
      <c r="U54" s="50">
        <v>6</v>
      </c>
      <c r="V54" s="50">
        <v>62.06082</v>
      </c>
      <c r="W54" s="50">
        <v>5.1509</v>
      </c>
      <c r="X54" s="50">
        <v>132.78384</v>
      </c>
      <c r="Y54" s="50"/>
      <c r="Z54" s="50"/>
      <c r="AA54" s="50"/>
      <c r="AB54" s="49">
        <v>123.85892</v>
      </c>
      <c r="AC54" s="38">
        <f t="shared" si="1"/>
        <v>5.7</v>
      </c>
      <c r="AD54" s="38">
        <f t="shared" si="2"/>
        <v>13.2</v>
      </c>
      <c r="AE54" s="38">
        <f t="shared" si="3"/>
        <v>68.66082</v>
      </c>
      <c r="AF54" s="38">
        <f t="shared" si="4"/>
        <v>11.4509</v>
      </c>
      <c r="AG54" s="38">
        <f t="shared" si="5"/>
        <v>132.78384</v>
      </c>
      <c r="AH54" s="38">
        <f t="shared" si="6"/>
        <v>0</v>
      </c>
      <c r="AI54" s="38">
        <f t="shared" si="7"/>
        <v>7.1</v>
      </c>
      <c r="AJ54" s="38">
        <f t="shared" si="8"/>
        <v>16.1</v>
      </c>
      <c r="AK54" s="38">
        <f t="shared" si="8"/>
        <v>157.39892</v>
      </c>
    </row>
    <row r="55" spans="1:37" ht="12" customHeight="1">
      <c r="A55" s="47" t="s">
        <v>113</v>
      </c>
      <c r="B55" s="48"/>
      <c r="C55" s="50"/>
      <c r="D55" s="50"/>
      <c r="E55" s="50"/>
      <c r="F55" s="50"/>
      <c r="G55" s="50"/>
      <c r="H55" s="50"/>
      <c r="I55" s="50">
        <v>0.2</v>
      </c>
      <c r="J55" s="49">
        <v>2.6</v>
      </c>
      <c r="K55" s="50"/>
      <c r="L55" s="50"/>
      <c r="M55" s="50"/>
      <c r="N55" s="50"/>
      <c r="O55" s="50"/>
      <c r="P55" s="50"/>
      <c r="Q55" s="50"/>
      <c r="R55" s="50"/>
      <c r="S55" s="49"/>
      <c r="T55" s="50"/>
      <c r="U55" s="50"/>
      <c r="V55" s="50"/>
      <c r="W55" s="50"/>
      <c r="X55" s="50"/>
      <c r="Y55" s="50"/>
      <c r="Z55" s="50"/>
      <c r="AA55" s="50"/>
      <c r="AB55" s="49">
        <v>3.24973</v>
      </c>
      <c r="AC55" s="38">
        <f t="shared" si="1"/>
        <v>0</v>
      </c>
      <c r="AD55" s="38">
        <f t="shared" si="2"/>
        <v>0</v>
      </c>
      <c r="AE55" s="38">
        <f t="shared" si="3"/>
        <v>0</v>
      </c>
      <c r="AF55" s="38">
        <f t="shared" si="4"/>
        <v>0</v>
      </c>
      <c r="AG55" s="38">
        <f t="shared" si="5"/>
        <v>0</v>
      </c>
      <c r="AH55" s="38">
        <f t="shared" si="6"/>
        <v>0</v>
      </c>
      <c r="AI55" s="38">
        <f t="shared" si="7"/>
        <v>0</v>
      </c>
      <c r="AJ55" s="38">
        <f t="shared" si="8"/>
        <v>0.2</v>
      </c>
      <c r="AK55" s="38">
        <f t="shared" si="8"/>
        <v>5.84973</v>
      </c>
    </row>
    <row r="56" spans="1:37" ht="12" customHeight="1">
      <c r="A56" s="47" t="s">
        <v>65</v>
      </c>
      <c r="B56" s="48"/>
      <c r="C56" s="50"/>
      <c r="D56" s="50"/>
      <c r="E56" s="50">
        <v>0.9</v>
      </c>
      <c r="F56" s="50">
        <v>2.1</v>
      </c>
      <c r="G56" s="50"/>
      <c r="H56" s="50"/>
      <c r="I56" s="50">
        <v>7.1</v>
      </c>
      <c r="J56" s="49">
        <v>16.7</v>
      </c>
      <c r="K56" s="50"/>
      <c r="L56" s="50"/>
      <c r="M56" s="50"/>
      <c r="N56" s="50"/>
      <c r="O56" s="50"/>
      <c r="P56" s="50"/>
      <c r="Q56" s="50"/>
      <c r="R56" s="50"/>
      <c r="S56" s="49"/>
      <c r="T56" s="50"/>
      <c r="U56" s="50"/>
      <c r="V56" s="50"/>
      <c r="W56" s="50"/>
      <c r="X56" s="50"/>
      <c r="Y56" s="50"/>
      <c r="Z56" s="50"/>
      <c r="AA56" s="50"/>
      <c r="AB56" s="49"/>
      <c r="AC56" s="38">
        <f t="shared" si="1"/>
        <v>0</v>
      </c>
      <c r="AD56" s="38">
        <f t="shared" si="2"/>
        <v>0</v>
      </c>
      <c r="AE56" s="38">
        <f t="shared" si="3"/>
        <v>0</v>
      </c>
      <c r="AF56" s="38">
        <f t="shared" si="4"/>
        <v>0.9</v>
      </c>
      <c r="AG56" s="38">
        <f t="shared" si="5"/>
        <v>2.1</v>
      </c>
      <c r="AH56" s="38">
        <f t="shared" si="6"/>
        <v>0</v>
      </c>
      <c r="AI56" s="38">
        <f t="shared" si="7"/>
        <v>0</v>
      </c>
      <c r="AJ56" s="38">
        <f t="shared" si="8"/>
        <v>7.1</v>
      </c>
      <c r="AK56" s="38">
        <f t="shared" si="8"/>
        <v>16.7</v>
      </c>
    </row>
    <row r="57" spans="1:37" ht="12" customHeight="1">
      <c r="A57" s="47" t="s">
        <v>83</v>
      </c>
      <c r="B57" s="48"/>
      <c r="C57" s="50"/>
      <c r="D57" s="50"/>
      <c r="E57" s="50"/>
      <c r="F57" s="50"/>
      <c r="G57" s="50">
        <v>4.32</v>
      </c>
      <c r="H57" s="50">
        <v>13.12</v>
      </c>
      <c r="I57" s="50">
        <v>11.2</v>
      </c>
      <c r="J57" s="49">
        <v>3.6</v>
      </c>
      <c r="K57" s="50"/>
      <c r="L57" s="50"/>
      <c r="M57" s="50"/>
      <c r="N57" s="50"/>
      <c r="O57" s="50"/>
      <c r="P57" s="50"/>
      <c r="Q57" s="50"/>
      <c r="R57" s="50"/>
      <c r="S57" s="49"/>
      <c r="T57" s="50"/>
      <c r="U57" s="50"/>
      <c r="V57" s="50"/>
      <c r="W57" s="50"/>
      <c r="X57" s="50"/>
      <c r="Y57" s="50"/>
      <c r="Z57" s="50"/>
      <c r="AA57" s="50"/>
      <c r="AB57" s="49"/>
      <c r="AC57" s="38">
        <f t="shared" si="1"/>
        <v>0</v>
      </c>
      <c r="AD57" s="38">
        <f t="shared" si="2"/>
        <v>0</v>
      </c>
      <c r="AE57" s="38">
        <f t="shared" si="3"/>
        <v>0</v>
      </c>
      <c r="AF57" s="38">
        <f t="shared" si="4"/>
        <v>0</v>
      </c>
      <c r="AG57" s="38">
        <f t="shared" si="5"/>
        <v>0</v>
      </c>
      <c r="AH57" s="38">
        <f t="shared" si="6"/>
        <v>4.32</v>
      </c>
      <c r="AI57" s="38">
        <f t="shared" si="7"/>
        <v>13.12</v>
      </c>
      <c r="AJ57" s="38">
        <f t="shared" si="8"/>
        <v>11.2</v>
      </c>
      <c r="AK57" s="38">
        <f t="shared" si="8"/>
        <v>3.6</v>
      </c>
    </row>
    <row r="58" spans="1:37" ht="12" customHeight="1">
      <c r="A58" s="47" t="s">
        <v>77</v>
      </c>
      <c r="B58" s="48"/>
      <c r="C58" s="50"/>
      <c r="D58" s="50"/>
      <c r="E58" s="50"/>
      <c r="F58" s="50">
        <v>1.8</v>
      </c>
      <c r="G58" s="50">
        <v>2.52</v>
      </c>
      <c r="H58" s="50"/>
      <c r="I58" s="50"/>
      <c r="J58" s="49"/>
      <c r="K58" s="50"/>
      <c r="L58" s="50"/>
      <c r="M58" s="50"/>
      <c r="N58" s="50"/>
      <c r="O58" s="50"/>
      <c r="P58" s="50"/>
      <c r="Q58" s="50"/>
      <c r="R58" s="50"/>
      <c r="S58" s="49"/>
      <c r="T58" s="50"/>
      <c r="U58" s="50"/>
      <c r="V58" s="50"/>
      <c r="W58" s="50"/>
      <c r="X58" s="50"/>
      <c r="Y58" s="50"/>
      <c r="Z58" s="50">
        <v>10</v>
      </c>
      <c r="AA58" s="50"/>
      <c r="AB58" s="49"/>
      <c r="AC58" s="38">
        <f t="shared" si="1"/>
        <v>0</v>
      </c>
      <c r="AD58" s="38">
        <f t="shared" si="2"/>
        <v>0</v>
      </c>
      <c r="AE58" s="38">
        <f t="shared" si="3"/>
        <v>0</v>
      </c>
      <c r="AF58" s="38">
        <f t="shared" si="4"/>
        <v>0</v>
      </c>
      <c r="AG58" s="38">
        <f t="shared" si="5"/>
        <v>1.8</v>
      </c>
      <c r="AH58" s="38">
        <f t="shared" si="6"/>
        <v>2.52</v>
      </c>
      <c r="AI58" s="38">
        <f t="shared" si="7"/>
        <v>10</v>
      </c>
      <c r="AJ58" s="38">
        <f t="shared" si="8"/>
        <v>0</v>
      </c>
      <c r="AK58" s="38">
        <f t="shared" si="8"/>
        <v>0</v>
      </c>
    </row>
    <row r="59" spans="1:37" ht="12" customHeight="1">
      <c r="A59" s="47" t="s">
        <v>54</v>
      </c>
      <c r="B59" s="48"/>
      <c r="C59" s="50"/>
      <c r="D59" s="50">
        <v>30.97311</v>
      </c>
      <c r="E59" s="50">
        <v>41.09748</v>
      </c>
      <c r="F59" s="50">
        <v>13.30136</v>
      </c>
      <c r="G59" s="50">
        <v>2.52</v>
      </c>
      <c r="H59" s="50"/>
      <c r="I59" s="50"/>
      <c r="J59" s="49"/>
      <c r="K59" s="50"/>
      <c r="L59" s="50"/>
      <c r="M59" s="50"/>
      <c r="N59" s="50"/>
      <c r="O59" s="50"/>
      <c r="P59" s="50"/>
      <c r="Q59" s="50"/>
      <c r="R59" s="50"/>
      <c r="S59" s="49"/>
      <c r="T59" s="50"/>
      <c r="U59" s="50">
        <v>160</v>
      </c>
      <c r="V59" s="50">
        <v>526.71</v>
      </c>
      <c r="W59" s="50"/>
      <c r="X59" s="50">
        <v>8</v>
      </c>
      <c r="Y59" s="50"/>
      <c r="Z59" s="50"/>
      <c r="AA59" s="50"/>
      <c r="AB59" s="49"/>
      <c r="AC59" s="38">
        <f t="shared" si="1"/>
        <v>0</v>
      </c>
      <c r="AD59" s="38">
        <f t="shared" si="2"/>
        <v>160</v>
      </c>
      <c r="AE59" s="38">
        <f t="shared" si="3"/>
        <v>557.68311</v>
      </c>
      <c r="AF59" s="38">
        <f t="shared" si="4"/>
        <v>41.09748</v>
      </c>
      <c r="AG59" s="38">
        <f t="shared" si="5"/>
        <v>21.301360000000003</v>
      </c>
      <c r="AH59" s="38">
        <f t="shared" si="6"/>
        <v>2.52</v>
      </c>
      <c r="AI59" s="38">
        <f t="shared" si="7"/>
        <v>0</v>
      </c>
      <c r="AJ59" s="38">
        <f t="shared" si="8"/>
        <v>0</v>
      </c>
      <c r="AK59" s="38">
        <f t="shared" si="8"/>
        <v>0</v>
      </c>
    </row>
    <row r="60" spans="1:37" ht="12" customHeight="1">
      <c r="A60" s="47" t="s">
        <v>93</v>
      </c>
      <c r="B60" s="48"/>
      <c r="C60" s="50"/>
      <c r="D60" s="50"/>
      <c r="E60" s="50"/>
      <c r="F60" s="50"/>
      <c r="G60" s="50">
        <v>3.6</v>
      </c>
      <c r="H60" s="50">
        <v>10.72</v>
      </c>
      <c r="I60" s="50">
        <v>8.4</v>
      </c>
      <c r="J60" s="49"/>
      <c r="K60" s="50"/>
      <c r="L60" s="50"/>
      <c r="M60" s="50"/>
      <c r="N60" s="50"/>
      <c r="O60" s="50"/>
      <c r="P60" s="50"/>
      <c r="Q60" s="50">
        <v>11.56489</v>
      </c>
      <c r="R60" s="50">
        <v>3.0591</v>
      </c>
      <c r="S60" s="49"/>
      <c r="T60" s="50"/>
      <c r="U60" s="50"/>
      <c r="V60" s="50"/>
      <c r="W60" s="50"/>
      <c r="X60" s="50"/>
      <c r="Y60" s="50"/>
      <c r="Z60" s="50"/>
      <c r="AA60" s="50"/>
      <c r="AB60" s="49"/>
      <c r="AC60" s="38">
        <f t="shared" si="1"/>
        <v>0</v>
      </c>
      <c r="AD60" s="38">
        <f t="shared" si="2"/>
        <v>0</v>
      </c>
      <c r="AE60" s="38">
        <f t="shared" si="3"/>
        <v>0</v>
      </c>
      <c r="AF60" s="38">
        <f t="shared" si="4"/>
        <v>0</v>
      </c>
      <c r="AG60" s="38">
        <f t="shared" si="5"/>
        <v>0</v>
      </c>
      <c r="AH60" s="38">
        <f t="shared" si="6"/>
        <v>3.6</v>
      </c>
      <c r="AI60" s="38">
        <f t="shared" si="7"/>
        <v>22.28489</v>
      </c>
      <c r="AJ60" s="38">
        <f t="shared" si="8"/>
        <v>11.4591</v>
      </c>
      <c r="AK60" s="38">
        <f t="shared" si="8"/>
        <v>0</v>
      </c>
    </row>
    <row r="61" spans="1:37" ht="12" customHeight="1">
      <c r="A61" s="47" t="s">
        <v>55</v>
      </c>
      <c r="B61" s="48"/>
      <c r="C61" s="50">
        <v>32.9</v>
      </c>
      <c r="D61" s="50">
        <v>35.7</v>
      </c>
      <c r="E61" s="50">
        <v>2.8</v>
      </c>
      <c r="F61" s="50"/>
      <c r="G61" s="50"/>
      <c r="H61" s="50"/>
      <c r="I61" s="50">
        <v>2</v>
      </c>
      <c r="J61" s="49">
        <v>2.8</v>
      </c>
      <c r="K61" s="50"/>
      <c r="L61" s="50"/>
      <c r="M61" s="50"/>
      <c r="N61" s="50"/>
      <c r="O61" s="50"/>
      <c r="P61" s="50"/>
      <c r="Q61" s="50"/>
      <c r="R61" s="50"/>
      <c r="S61" s="49"/>
      <c r="T61" s="50"/>
      <c r="U61" s="50"/>
      <c r="V61" s="50"/>
      <c r="W61" s="50"/>
      <c r="X61" s="50"/>
      <c r="Y61" s="50"/>
      <c r="Z61" s="50"/>
      <c r="AA61" s="50"/>
      <c r="AB61" s="49"/>
      <c r="AC61" s="38">
        <f t="shared" si="1"/>
        <v>0</v>
      </c>
      <c r="AD61" s="38">
        <f t="shared" si="2"/>
        <v>32.9</v>
      </c>
      <c r="AE61" s="38">
        <f t="shared" si="3"/>
        <v>35.7</v>
      </c>
      <c r="AF61" s="38">
        <f t="shared" si="4"/>
        <v>2.8</v>
      </c>
      <c r="AG61" s="38">
        <f t="shared" si="5"/>
        <v>0</v>
      </c>
      <c r="AH61" s="38">
        <f t="shared" si="6"/>
        <v>0</v>
      </c>
      <c r="AI61" s="38">
        <f t="shared" si="7"/>
        <v>0</v>
      </c>
      <c r="AJ61" s="38">
        <f t="shared" si="8"/>
        <v>2</v>
      </c>
      <c r="AK61" s="38">
        <f t="shared" si="8"/>
        <v>2.8</v>
      </c>
    </row>
    <row r="62" spans="1:37" ht="12" customHeight="1">
      <c r="A62" s="47" t="s">
        <v>114</v>
      </c>
      <c r="B62" s="48"/>
      <c r="C62" s="50"/>
      <c r="D62" s="50"/>
      <c r="E62" s="50"/>
      <c r="F62" s="50"/>
      <c r="G62" s="50"/>
      <c r="H62" s="50"/>
      <c r="I62" s="50">
        <v>0.8</v>
      </c>
      <c r="J62" s="49">
        <v>0.7</v>
      </c>
      <c r="K62" s="50"/>
      <c r="L62" s="50"/>
      <c r="M62" s="50"/>
      <c r="N62" s="50"/>
      <c r="O62" s="50"/>
      <c r="P62" s="50"/>
      <c r="Q62" s="50"/>
      <c r="R62" s="50"/>
      <c r="S62" s="49"/>
      <c r="T62" s="50"/>
      <c r="U62" s="50"/>
      <c r="V62" s="50"/>
      <c r="W62" s="50"/>
      <c r="X62" s="50"/>
      <c r="Y62" s="50"/>
      <c r="Z62" s="50"/>
      <c r="AA62" s="50"/>
      <c r="AB62" s="49"/>
      <c r="AC62" s="38">
        <f t="shared" si="1"/>
        <v>0</v>
      </c>
      <c r="AD62" s="38">
        <f t="shared" si="2"/>
        <v>0</v>
      </c>
      <c r="AE62" s="38">
        <f t="shared" si="3"/>
        <v>0</v>
      </c>
      <c r="AF62" s="38">
        <f t="shared" si="4"/>
        <v>0</v>
      </c>
      <c r="AG62" s="38">
        <f t="shared" si="5"/>
        <v>0</v>
      </c>
      <c r="AH62" s="38">
        <f t="shared" si="6"/>
        <v>0</v>
      </c>
      <c r="AI62" s="38">
        <f t="shared" si="7"/>
        <v>0</v>
      </c>
      <c r="AJ62" s="38">
        <f t="shared" si="8"/>
        <v>0.8</v>
      </c>
      <c r="AK62" s="38">
        <f t="shared" si="8"/>
        <v>0.7</v>
      </c>
    </row>
    <row r="63" spans="1:37" ht="12" customHeight="1">
      <c r="A63" s="47" t="s">
        <v>94</v>
      </c>
      <c r="B63" s="48">
        <v>231.05928</v>
      </c>
      <c r="C63" s="50">
        <v>279.20912</v>
      </c>
      <c r="D63" s="50">
        <v>166.30862</v>
      </c>
      <c r="E63" s="50">
        <v>53.2</v>
      </c>
      <c r="F63" s="50">
        <v>44.8</v>
      </c>
      <c r="G63" s="50">
        <v>67.2</v>
      </c>
      <c r="H63" s="50">
        <v>65.4</v>
      </c>
      <c r="I63" s="50">
        <v>92.1</v>
      </c>
      <c r="J63" s="49">
        <v>98</v>
      </c>
      <c r="K63" s="50"/>
      <c r="L63" s="50"/>
      <c r="M63" s="50"/>
      <c r="N63" s="50"/>
      <c r="O63" s="50"/>
      <c r="P63" s="50"/>
      <c r="Q63" s="50"/>
      <c r="R63" s="50"/>
      <c r="S63" s="49"/>
      <c r="T63" s="50"/>
      <c r="U63" s="50">
        <v>100</v>
      </c>
      <c r="V63" s="50">
        <v>450</v>
      </c>
      <c r="W63" s="50"/>
      <c r="X63" s="50"/>
      <c r="Y63" s="50"/>
      <c r="Z63" s="50"/>
      <c r="AA63" s="50"/>
      <c r="AB63" s="49"/>
      <c r="AC63" s="38">
        <f t="shared" si="1"/>
        <v>231.05928</v>
      </c>
      <c r="AD63" s="38">
        <f t="shared" si="2"/>
        <v>379.20912</v>
      </c>
      <c r="AE63" s="38">
        <f t="shared" si="3"/>
        <v>616.30862</v>
      </c>
      <c r="AF63" s="38">
        <f t="shared" si="4"/>
        <v>53.2</v>
      </c>
      <c r="AG63" s="38">
        <f t="shared" si="5"/>
        <v>44.8</v>
      </c>
      <c r="AH63" s="38">
        <f t="shared" si="6"/>
        <v>67.2</v>
      </c>
      <c r="AI63" s="38">
        <f t="shared" si="7"/>
        <v>65.4</v>
      </c>
      <c r="AJ63" s="38">
        <f t="shared" si="8"/>
        <v>92.1</v>
      </c>
      <c r="AK63" s="38">
        <f t="shared" si="8"/>
        <v>98</v>
      </c>
    </row>
    <row r="64" spans="1:37" ht="12" customHeight="1">
      <c r="A64" s="47" t="s">
        <v>95</v>
      </c>
      <c r="B64" s="48"/>
      <c r="C64" s="50"/>
      <c r="D64" s="50"/>
      <c r="E64" s="50"/>
      <c r="F64" s="50"/>
      <c r="G64" s="50"/>
      <c r="H64" s="50">
        <v>2</v>
      </c>
      <c r="I64" s="50">
        <v>2.9</v>
      </c>
      <c r="J64" s="49">
        <v>6</v>
      </c>
      <c r="K64" s="50"/>
      <c r="L64" s="50"/>
      <c r="M64" s="50"/>
      <c r="N64" s="50"/>
      <c r="O64" s="50"/>
      <c r="P64" s="50"/>
      <c r="Q64" s="50">
        <v>25.51429</v>
      </c>
      <c r="R64" s="50">
        <v>20.19529</v>
      </c>
      <c r="S64" s="49"/>
      <c r="T64" s="50"/>
      <c r="U64" s="50"/>
      <c r="V64" s="50"/>
      <c r="W64" s="50"/>
      <c r="X64" s="50"/>
      <c r="Y64" s="50"/>
      <c r="Z64" s="50"/>
      <c r="AA64" s="50"/>
      <c r="AB64" s="49"/>
      <c r="AC64" s="38">
        <f t="shared" si="1"/>
        <v>0</v>
      </c>
      <c r="AD64" s="38">
        <f t="shared" si="2"/>
        <v>0</v>
      </c>
      <c r="AE64" s="38">
        <f t="shared" si="3"/>
        <v>0</v>
      </c>
      <c r="AF64" s="38">
        <f t="shared" si="4"/>
        <v>0</v>
      </c>
      <c r="AG64" s="38">
        <f t="shared" si="5"/>
        <v>0</v>
      </c>
      <c r="AH64" s="38">
        <f t="shared" si="6"/>
        <v>0</v>
      </c>
      <c r="AI64" s="38">
        <f t="shared" si="7"/>
        <v>27.51429</v>
      </c>
      <c r="AJ64" s="38">
        <f t="shared" si="8"/>
        <v>23.09529</v>
      </c>
      <c r="AK64" s="38">
        <f t="shared" si="8"/>
        <v>6</v>
      </c>
    </row>
    <row r="65" spans="1:37" ht="12" customHeight="1">
      <c r="A65" s="47" t="s">
        <v>115</v>
      </c>
      <c r="B65" s="48"/>
      <c r="C65" s="50"/>
      <c r="D65" s="50"/>
      <c r="E65" s="50"/>
      <c r="F65" s="50"/>
      <c r="G65" s="50"/>
      <c r="H65" s="50"/>
      <c r="I65" s="50">
        <v>0.9</v>
      </c>
      <c r="J65" s="49">
        <v>0.1</v>
      </c>
      <c r="K65" s="50"/>
      <c r="L65" s="50"/>
      <c r="M65" s="50"/>
      <c r="N65" s="50"/>
      <c r="O65" s="50"/>
      <c r="P65" s="50"/>
      <c r="Q65" s="50"/>
      <c r="R65" s="50"/>
      <c r="S65" s="49"/>
      <c r="T65" s="50"/>
      <c r="U65" s="50"/>
      <c r="V65" s="50"/>
      <c r="W65" s="50"/>
      <c r="X65" s="50"/>
      <c r="Y65" s="50"/>
      <c r="Z65" s="50"/>
      <c r="AA65" s="50"/>
      <c r="AB65" s="49"/>
      <c r="AC65" s="38">
        <f t="shared" si="1"/>
        <v>0</v>
      </c>
      <c r="AD65" s="38">
        <f t="shared" si="2"/>
        <v>0</v>
      </c>
      <c r="AE65" s="38">
        <f t="shared" si="3"/>
        <v>0</v>
      </c>
      <c r="AF65" s="38">
        <f t="shared" si="4"/>
        <v>0</v>
      </c>
      <c r="AG65" s="38">
        <f t="shared" si="5"/>
        <v>0</v>
      </c>
      <c r="AH65" s="38">
        <f t="shared" si="6"/>
        <v>0</v>
      </c>
      <c r="AI65" s="38">
        <f t="shared" si="7"/>
        <v>0</v>
      </c>
      <c r="AJ65" s="38">
        <f t="shared" si="8"/>
        <v>0.9</v>
      </c>
      <c r="AK65" s="38">
        <f t="shared" si="8"/>
        <v>0.1</v>
      </c>
    </row>
    <row r="66" spans="1:37" ht="12" customHeight="1">
      <c r="A66" s="47" t="s">
        <v>14</v>
      </c>
      <c r="B66" s="48">
        <v>51.3</v>
      </c>
      <c r="C66" s="50">
        <v>51.3</v>
      </c>
      <c r="D66" s="50"/>
      <c r="E66" s="50"/>
      <c r="F66" s="50"/>
      <c r="G66" s="50">
        <v>1.8</v>
      </c>
      <c r="H66" s="50">
        <v>2.56</v>
      </c>
      <c r="I66" s="50"/>
      <c r="J66" s="49">
        <v>2</v>
      </c>
      <c r="K66" s="50"/>
      <c r="L66" s="50"/>
      <c r="M66" s="50"/>
      <c r="N66" s="50"/>
      <c r="O66" s="50"/>
      <c r="P66" s="50"/>
      <c r="Q66" s="50"/>
      <c r="R66" s="50"/>
      <c r="S66" s="49"/>
      <c r="T66" s="50"/>
      <c r="U66" s="50"/>
      <c r="V66" s="50"/>
      <c r="W66" s="50"/>
      <c r="X66" s="50"/>
      <c r="Y66" s="50"/>
      <c r="Z66" s="50">
        <v>835.16829</v>
      </c>
      <c r="AA66" s="50">
        <v>250.91271</v>
      </c>
      <c r="AB66" s="49"/>
      <c r="AC66" s="38">
        <f t="shared" si="1"/>
        <v>51.3</v>
      </c>
      <c r="AD66" s="38">
        <f t="shared" si="2"/>
        <v>51.3</v>
      </c>
      <c r="AE66" s="38">
        <f t="shared" si="3"/>
        <v>0</v>
      </c>
      <c r="AF66" s="38">
        <f t="shared" si="4"/>
        <v>0</v>
      </c>
      <c r="AG66" s="38">
        <f t="shared" si="5"/>
        <v>0</v>
      </c>
      <c r="AH66" s="38">
        <f t="shared" si="6"/>
        <v>1.8</v>
      </c>
      <c r="AI66" s="38">
        <f t="shared" si="7"/>
        <v>837.7282899999999</v>
      </c>
      <c r="AJ66" s="38">
        <f t="shared" si="8"/>
        <v>250.91271</v>
      </c>
      <c r="AK66" s="38">
        <f t="shared" si="8"/>
        <v>2</v>
      </c>
    </row>
    <row r="67" spans="1:37" ht="12" customHeight="1">
      <c r="A67" s="47" t="s">
        <v>116</v>
      </c>
      <c r="B67" s="48"/>
      <c r="C67" s="50"/>
      <c r="D67" s="50"/>
      <c r="E67" s="50"/>
      <c r="F67" s="50"/>
      <c r="G67" s="50"/>
      <c r="H67" s="50"/>
      <c r="I67" s="50">
        <v>2</v>
      </c>
      <c r="J67" s="49">
        <v>2.8</v>
      </c>
      <c r="K67" s="50"/>
      <c r="L67" s="50"/>
      <c r="M67" s="50"/>
      <c r="N67" s="50"/>
      <c r="O67" s="50"/>
      <c r="P67" s="50"/>
      <c r="Q67" s="50"/>
      <c r="R67" s="50"/>
      <c r="S67" s="49"/>
      <c r="T67" s="50"/>
      <c r="U67" s="50"/>
      <c r="V67" s="50"/>
      <c r="W67" s="50"/>
      <c r="X67" s="50"/>
      <c r="Y67" s="50"/>
      <c r="Z67" s="50"/>
      <c r="AA67" s="50"/>
      <c r="AB67" s="49"/>
      <c r="AC67" s="38">
        <f t="shared" si="1"/>
        <v>0</v>
      </c>
      <c r="AD67" s="38">
        <f t="shared" si="2"/>
        <v>0</v>
      </c>
      <c r="AE67" s="38">
        <f t="shared" si="3"/>
        <v>0</v>
      </c>
      <c r="AF67" s="38">
        <f t="shared" si="4"/>
        <v>0</v>
      </c>
      <c r="AG67" s="38">
        <f t="shared" si="5"/>
        <v>0</v>
      </c>
      <c r="AH67" s="38">
        <f t="shared" si="6"/>
        <v>0</v>
      </c>
      <c r="AI67" s="38">
        <f t="shared" si="7"/>
        <v>0</v>
      </c>
      <c r="AJ67" s="38">
        <f t="shared" si="8"/>
        <v>2</v>
      </c>
      <c r="AK67" s="38">
        <f t="shared" si="8"/>
        <v>2.8</v>
      </c>
    </row>
    <row r="68" spans="1:37" ht="12" customHeight="1">
      <c r="A68" s="47" t="s">
        <v>61</v>
      </c>
      <c r="B68" s="48"/>
      <c r="C68" s="50"/>
      <c r="D68" s="50">
        <v>0.6</v>
      </c>
      <c r="E68" s="50">
        <v>2.1</v>
      </c>
      <c r="F68" s="50">
        <v>5.4</v>
      </c>
      <c r="G68" s="50">
        <v>7.92</v>
      </c>
      <c r="H68" s="50"/>
      <c r="I68" s="50"/>
      <c r="J68" s="49">
        <v>13.764</v>
      </c>
      <c r="K68" s="50"/>
      <c r="L68" s="50"/>
      <c r="M68" s="50"/>
      <c r="N68" s="50"/>
      <c r="O68" s="50"/>
      <c r="P68" s="50"/>
      <c r="Q68" s="50"/>
      <c r="R68" s="50"/>
      <c r="S68" s="49"/>
      <c r="T68" s="50"/>
      <c r="U68" s="50"/>
      <c r="V68" s="50"/>
      <c r="W68" s="50"/>
      <c r="X68" s="50"/>
      <c r="Y68" s="50"/>
      <c r="Z68" s="50"/>
      <c r="AA68" s="50"/>
      <c r="AB68" s="49">
        <v>118.1</v>
      </c>
      <c r="AC68" s="38">
        <f t="shared" si="1"/>
        <v>0</v>
      </c>
      <c r="AD68" s="38">
        <f t="shared" si="2"/>
        <v>0</v>
      </c>
      <c r="AE68" s="38">
        <f t="shared" si="3"/>
        <v>0.6</v>
      </c>
      <c r="AF68" s="38">
        <f t="shared" si="4"/>
        <v>2.1</v>
      </c>
      <c r="AG68" s="38">
        <f t="shared" si="5"/>
        <v>5.4</v>
      </c>
      <c r="AH68" s="38">
        <f t="shared" si="6"/>
        <v>7.92</v>
      </c>
      <c r="AI68" s="38">
        <f t="shared" si="7"/>
        <v>0</v>
      </c>
      <c r="AJ68" s="38">
        <f t="shared" si="8"/>
        <v>0</v>
      </c>
      <c r="AK68" s="38">
        <f t="shared" si="8"/>
        <v>131.864</v>
      </c>
    </row>
    <row r="69" spans="1:37" ht="12" customHeight="1">
      <c r="A69" s="47" t="s">
        <v>15</v>
      </c>
      <c r="B69" s="48"/>
      <c r="C69" s="50"/>
      <c r="D69" s="50"/>
      <c r="E69" s="50">
        <v>2.4</v>
      </c>
      <c r="F69" s="50">
        <v>7.44</v>
      </c>
      <c r="G69" s="50">
        <v>14.4</v>
      </c>
      <c r="H69" s="50">
        <v>11.25</v>
      </c>
      <c r="I69" s="50">
        <v>3.6</v>
      </c>
      <c r="J69" s="49">
        <v>3</v>
      </c>
      <c r="K69" s="50"/>
      <c r="L69" s="50"/>
      <c r="M69" s="50"/>
      <c r="N69" s="50"/>
      <c r="O69" s="50"/>
      <c r="P69" s="50"/>
      <c r="Q69" s="50"/>
      <c r="R69" s="50"/>
      <c r="S69" s="49"/>
      <c r="T69" s="50">
        <v>16.43385</v>
      </c>
      <c r="U69" s="50">
        <v>145.0107</v>
      </c>
      <c r="V69" s="50">
        <v>65.2903</v>
      </c>
      <c r="W69" s="50"/>
      <c r="X69" s="50"/>
      <c r="Y69" s="50"/>
      <c r="Z69" s="50"/>
      <c r="AA69" s="50"/>
      <c r="AB69" s="49"/>
      <c r="AC69" s="38">
        <f t="shared" si="1"/>
        <v>16.43385</v>
      </c>
      <c r="AD69" s="38">
        <f t="shared" si="2"/>
        <v>145.0107</v>
      </c>
      <c r="AE69" s="38">
        <f t="shared" si="3"/>
        <v>65.2903</v>
      </c>
      <c r="AF69" s="38">
        <f t="shared" si="4"/>
        <v>2.4</v>
      </c>
      <c r="AG69" s="38">
        <f t="shared" si="5"/>
        <v>7.44</v>
      </c>
      <c r="AH69" s="38">
        <f t="shared" si="6"/>
        <v>14.4</v>
      </c>
      <c r="AI69" s="38">
        <f t="shared" si="7"/>
        <v>11.25</v>
      </c>
      <c r="AJ69" s="38">
        <f t="shared" si="8"/>
        <v>3.6</v>
      </c>
      <c r="AK69" s="38">
        <f t="shared" si="8"/>
        <v>3</v>
      </c>
    </row>
    <row r="70" spans="1:37" ht="12" customHeight="1">
      <c r="A70" s="47" t="s">
        <v>62</v>
      </c>
      <c r="B70" s="48"/>
      <c r="C70" s="50"/>
      <c r="D70" s="50"/>
      <c r="E70" s="50"/>
      <c r="F70" s="50"/>
      <c r="G70" s="50"/>
      <c r="H70" s="50"/>
      <c r="I70" s="50"/>
      <c r="J70" s="49"/>
      <c r="K70" s="50"/>
      <c r="L70" s="50"/>
      <c r="M70" s="50"/>
      <c r="N70" s="50"/>
      <c r="O70" s="50"/>
      <c r="P70" s="50"/>
      <c r="Q70" s="50"/>
      <c r="R70" s="50"/>
      <c r="S70" s="49"/>
      <c r="T70" s="50"/>
      <c r="U70" s="50"/>
      <c r="V70" s="50">
        <v>7.9715</v>
      </c>
      <c r="W70" s="50">
        <v>16.9715</v>
      </c>
      <c r="X70" s="50"/>
      <c r="Y70" s="50"/>
      <c r="Z70" s="50"/>
      <c r="AA70" s="50"/>
      <c r="AB70" s="49"/>
      <c r="AC70" s="38">
        <f t="shared" si="1"/>
        <v>0</v>
      </c>
      <c r="AD70" s="38">
        <f t="shared" si="2"/>
        <v>0</v>
      </c>
      <c r="AE70" s="38">
        <f t="shared" si="3"/>
        <v>7.9715</v>
      </c>
      <c r="AF70" s="38">
        <f t="shared" si="4"/>
        <v>16.9715</v>
      </c>
      <c r="AG70" s="38">
        <f t="shared" si="5"/>
        <v>0</v>
      </c>
      <c r="AH70" s="38">
        <f t="shared" si="6"/>
        <v>0</v>
      </c>
      <c r="AI70" s="38">
        <f t="shared" si="7"/>
        <v>0</v>
      </c>
      <c r="AJ70" s="38">
        <f t="shared" si="8"/>
        <v>0</v>
      </c>
      <c r="AK70" s="38">
        <f t="shared" si="8"/>
        <v>0</v>
      </c>
    </row>
    <row r="71" spans="1:37" ht="12" customHeight="1">
      <c r="A71" s="47" t="s">
        <v>16</v>
      </c>
      <c r="B71" s="48"/>
      <c r="C71" s="50"/>
      <c r="D71" s="50">
        <v>3</v>
      </c>
      <c r="E71" s="50">
        <v>14.7</v>
      </c>
      <c r="F71" s="50">
        <v>23.28</v>
      </c>
      <c r="G71" s="50">
        <v>14.4</v>
      </c>
      <c r="H71" s="50">
        <v>12.16</v>
      </c>
      <c r="I71" s="50">
        <v>22.1</v>
      </c>
      <c r="J71" s="49">
        <v>15.9</v>
      </c>
      <c r="K71" s="50"/>
      <c r="L71" s="50"/>
      <c r="M71" s="50"/>
      <c r="N71" s="50"/>
      <c r="O71" s="50"/>
      <c r="P71" s="50"/>
      <c r="Q71" s="50"/>
      <c r="R71" s="50"/>
      <c r="S71" s="49"/>
      <c r="T71" s="50"/>
      <c r="U71" s="50"/>
      <c r="V71" s="50"/>
      <c r="W71" s="50"/>
      <c r="X71" s="50"/>
      <c r="Y71" s="50"/>
      <c r="Z71" s="50"/>
      <c r="AA71" s="50"/>
      <c r="AB71" s="49"/>
      <c r="AC71" s="38">
        <f t="shared" si="1"/>
        <v>0</v>
      </c>
      <c r="AD71" s="38">
        <f t="shared" si="2"/>
        <v>0</v>
      </c>
      <c r="AE71" s="38">
        <f t="shared" si="3"/>
        <v>3</v>
      </c>
      <c r="AF71" s="38">
        <f t="shared" si="4"/>
        <v>14.7</v>
      </c>
      <c r="AG71" s="38">
        <f t="shared" si="5"/>
        <v>23.28</v>
      </c>
      <c r="AH71" s="38">
        <f t="shared" si="6"/>
        <v>14.4</v>
      </c>
      <c r="AI71" s="38">
        <f t="shared" si="7"/>
        <v>12.16</v>
      </c>
      <c r="AJ71" s="38">
        <f t="shared" si="8"/>
        <v>22.1</v>
      </c>
      <c r="AK71" s="38">
        <f t="shared" si="8"/>
        <v>15.9</v>
      </c>
    </row>
    <row r="72" spans="1:37" ht="12" customHeight="1">
      <c r="A72" s="47" t="s">
        <v>66</v>
      </c>
      <c r="B72" s="48"/>
      <c r="C72" s="50"/>
      <c r="D72" s="50">
        <v>22.5</v>
      </c>
      <c r="E72" s="50">
        <v>17.1</v>
      </c>
      <c r="F72" s="50">
        <v>7.2</v>
      </c>
      <c r="G72" s="50">
        <v>46.33766</v>
      </c>
      <c r="H72" s="50">
        <v>67.36</v>
      </c>
      <c r="I72" s="50">
        <v>30.3</v>
      </c>
      <c r="J72" s="49">
        <v>17.8</v>
      </c>
      <c r="K72" s="50"/>
      <c r="L72" s="50"/>
      <c r="M72" s="50"/>
      <c r="N72" s="50"/>
      <c r="O72" s="50"/>
      <c r="P72" s="50"/>
      <c r="Q72" s="50"/>
      <c r="R72" s="50"/>
      <c r="S72" s="49"/>
      <c r="T72" s="50"/>
      <c r="U72" s="50"/>
      <c r="V72" s="50"/>
      <c r="W72" s="50"/>
      <c r="X72" s="50">
        <v>10</v>
      </c>
      <c r="Y72" s="50"/>
      <c r="Z72" s="50">
        <v>24</v>
      </c>
      <c r="AA72" s="50"/>
      <c r="AB72" s="49"/>
      <c r="AC72" s="38">
        <f t="shared" si="1"/>
        <v>0</v>
      </c>
      <c r="AD72" s="38">
        <f t="shared" si="2"/>
        <v>0</v>
      </c>
      <c r="AE72" s="38">
        <f t="shared" si="3"/>
        <v>22.5</v>
      </c>
      <c r="AF72" s="38">
        <f t="shared" si="4"/>
        <v>17.1</v>
      </c>
      <c r="AG72" s="38">
        <f t="shared" si="5"/>
        <v>17.2</v>
      </c>
      <c r="AH72" s="38">
        <f t="shared" si="6"/>
        <v>46.33766</v>
      </c>
      <c r="AI72" s="38">
        <f t="shared" si="7"/>
        <v>91.36</v>
      </c>
      <c r="AJ72" s="38">
        <f t="shared" si="8"/>
        <v>30.3</v>
      </c>
      <c r="AK72" s="38">
        <f t="shared" si="8"/>
        <v>17.8</v>
      </c>
    </row>
    <row r="73" spans="1:37" ht="12" customHeight="1">
      <c r="A73" s="47" t="s">
        <v>67</v>
      </c>
      <c r="B73" s="48">
        <v>2.1</v>
      </c>
      <c r="C73" s="50"/>
      <c r="D73" s="50"/>
      <c r="E73" s="50"/>
      <c r="F73" s="50">
        <v>69.22801</v>
      </c>
      <c r="G73" s="50">
        <v>65.64463</v>
      </c>
      <c r="H73" s="50">
        <v>5.12</v>
      </c>
      <c r="I73" s="50">
        <v>3.9</v>
      </c>
      <c r="J73" s="49">
        <v>13</v>
      </c>
      <c r="K73" s="50"/>
      <c r="L73" s="50"/>
      <c r="M73" s="50"/>
      <c r="N73" s="50"/>
      <c r="O73" s="50"/>
      <c r="P73" s="50"/>
      <c r="Q73" s="50"/>
      <c r="R73" s="50"/>
      <c r="S73" s="49"/>
      <c r="T73" s="50"/>
      <c r="U73" s="50"/>
      <c r="V73" s="50"/>
      <c r="W73" s="50"/>
      <c r="X73" s="50"/>
      <c r="Y73" s="50"/>
      <c r="Z73" s="50"/>
      <c r="AA73" s="50"/>
      <c r="AB73" s="49">
        <v>59.99</v>
      </c>
      <c r="AC73" s="38">
        <f t="shared" si="1"/>
        <v>2.1</v>
      </c>
      <c r="AD73" s="38">
        <f t="shared" si="2"/>
        <v>0</v>
      </c>
      <c r="AE73" s="38">
        <f t="shared" si="3"/>
        <v>0</v>
      </c>
      <c r="AF73" s="38">
        <f t="shared" si="4"/>
        <v>0</v>
      </c>
      <c r="AG73" s="38">
        <f t="shared" si="5"/>
        <v>69.22801</v>
      </c>
      <c r="AH73" s="38">
        <f t="shared" si="6"/>
        <v>65.64463</v>
      </c>
      <c r="AI73" s="38">
        <f t="shared" si="7"/>
        <v>5.12</v>
      </c>
      <c r="AJ73" s="38">
        <f t="shared" si="8"/>
        <v>3.9</v>
      </c>
      <c r="AK73" s="38">
        <f t="shared" si="8"/>
        <v>72.99000000000001</v>
      </c>
    </row>
    <row r="74" spans="1:37" ht="12" customHeight="1">
      <c r="A74" s="47" t="s">
        <v>117</v>
      </c>
      <c r="B74" s="48"/>
      <c r="C74" s="50"/>
      <c r="D74" s="50"/>
      <c r="E74" s="50"/>
      <c r="F74" s="50"/>
      <c r="G74" s="50"/>
      <c r="H74" s="50"/>
      <c r="I74" s="50">
        <v>0.3</v>
      </c>
      <c r="J74" s="49">
        <v>6.7</v>
      </c>
      <c r="K74" s="50"/>
      <c r="L74" s="50"/>
      <c r="M74" s="50"/>
      <c r="N74" s="50"/>
      <c r="O74" s="50"/>
      <c r="P74" s="50"/>
      <c r="Q74" s="50"/>
      <c r="R74" s="50"/>
      <c r="S74" s="49"/>
      <c r="T74" s="50"/>
      <c r="U74" s="50"/>
      <c r="V74" s="50"/>
      <c r="W74" s="50"/>
      <c r="X74" s="50"/>
      <c r="Y74" s="50"/>
      <c r="Z74" s="50"/>
      <c r="AA74" s="50"/>
      <c r="AB74" s="49"/>
      <c r="AC74" s="38">
        <f t="shared" si="1"/>
        <v>0</v>
      </c>
      <c r="AD74" s="38">
        <f t="shared" si="2"/>
        <v>0</v>
      </c>
      <c r="AE74" s="38">
        <f t="shared" si="3"/>
        <v>0</v>
      </c>
      <c r="AF74" s="38">
        <f t="shared" si="4"/>
        <v>0</v>
      </c>
      <c r="AG74" s="38">
        <f t="shared" si="5"/>
        <v>0</v>
      </c>
      <c r="AH74" s="38">
        <f t="shared" si="6"/>
        <v>0</v>
      </c>
      <c r="AI74" s="38">
        <f t="shared" si="7"/>
        <v>0</v>
      </c>
      <c r="AJ74" s="38">
        <f t="shared" si="8"/>
        <v>0.3</v>
      </c>
      <c r="AK74" s="38">
        <f t="shared" si="8"/>
        <v>6.7</v>
      </c>
    </row>
    <row r="75" spans="1:37" ht="12" customHeight="1">
      <c r="A75" s="47" t="s">
        <v>17</v>
      </c>
      <c r="B75" s="48"/>
      <c r="C75" s="50"/>
      <c r="D75" s="50">
        <v>1.5</v>
      </c>
      <c r="E75" s="50">
        <v>6.6</v>
      </c>
      <c r="F75" s="50">
        <v>9</v>
      </c>
      <c r="G75" s="50">
        <v>2.52</v>
      </c>
      <c r="H75" s="50"/>
      <c r="I75" s="50">
        <v>2</v>
      </c>
      <c r="J75" s="49">
        <v>4.6</v>
      </c>
      <c r="K75" s="50"/>
      <c r="L75" s="50"/>
      <c r="M75" s="50"/>
      <c r="N75" s="50"/>
      <c r="O75" s="50"/>
      <c r="P75" s="50"/>
      <c r="Q75" s="50"/>
      <c r="R75" s="50"/>
      <c r="S75" s="49"/>
      <c r="T75" s="50"/>
      <c r="U75" s="50">
        <v>494.1349</v>
      </c>
      <c r="V75" s="50"/>
      <c r="W75" s="50"/>
      <c r="X75" s="50"/>
      <c r="Y75" s="50"/>
      <c r="Z75" s="50"/>
      <c r="AA75" s="50"/>
      <c r="AB75" s="49"/>
      <c r="AC75" s="38">
        <f t="shared" si="1"/>
        <v>0</v>
      </c>
      <c r="AD75" s="38">
        <f t="shared" si="2"/>
        <v>494.1349</v>
      </c>
      <c r="AE75" s="38">
        <f t="shared" si="3"/>
        <v>1.5</v>
      </c>
      <c r="AF75" s="38">
        <f t="shared" si="4"/>
        <v>6.6</v>
      </c>
      <c r="AG75" s="38">
        <f t="shared" si="5"/>
        <v>9</v>
      </c>
      <c r="AH75" s="38">
        <f t="shared" si="6"/>
        <v>2.52</v>
      </c>
      <c r="AI75" s="38">
        <f t="shared" si="7"/>
        <v>0</v>
      </c>
      <c r="AJ75" s="38">
        <f t="shared" si="8"/>
        <v>2</v>
      </c>
      <c r="AK75" s="38">
        <f t="shared" si="8"/>
        <v>4.6</v>
      </c>
    </row>
    <row r="76" spans="1:37" ht="12" customHeight="1">
      <c r="A76" s="47" t="s">
        <v>96</v>
      </c>
      <c r="B76" s="48"/>
      <c r="C76" s="50"/>
      <c r="D76" s="50"/>
      <c r="E76" s="50"/>
      <c r="F76" s="50"/>
      <c r="G76" s="50">
        <v>1.8</v>
      </c>
      <c r="H76" s="50">
        <v>6.76</v>
      </c>
      <c r="I76" s="50">
        <v>3</v>
      </c>
      <c r="J76" s="49"/>
      <c r="K76" s="50"/>
      <c r="L76" s="50"/>
      <c r="M76" s="50"/>
      <c r="N76" s="50"/>
      <c r="O76" s="50"/>
      <c r="P76" s="50"/>
      <c r="Q76" s="50"/>
      <c r="R76" s="50"/>
      <c r="S76" s="49"/>
      <c r="T76" s="50"/>
      <c r="U76" s="50"/>
      <c r="V76" s="50"/>
      <c r="W76" s="50"/>
      <c r="X76" s="50"/>
      <c r="Y76" s="50"/>
      <c r="Z76" s="50"/>
      <c r="AA76" s="50"/>
      <c r="AB76" s="49"/>
      <c r="AC76" s="38">
        <f aca="true" t="shared" si="10" ref="AC76:AK80">SUM(B76+K76+T76)</f>
        <v>0</v>
      </c>
      <c r="AD76" s="38">
        <f t="shared" si="10"/>
        <v>0</v>
      </c>
      <c r="AE76" s="38">
        <f t="shared" si="10"/>
        <v>0</v>
      </c>
      <c r="AF76" s="38">
        <f t="shared" si="10"/>
        <v>0</v>
      </c>
      <c r="AG76" s="38">
        <f t="shared" si="10"/>
        <v>0</v>
      </c>
      <c r="AH76" s="38">
        <f t="shared" si="10"/>
        <v>1.8</v>
      </c>
      <c r="AI76" s="38">
        <f t="shared" si="10"/>
        <v>6.76</v>
      </c>
      <c r="AJ76" s="38">
        <f t="shared" si="10"/>
        <v>3</v>
      </c>
      <c r="AK76" s="38">
        <f t="shared" si="10"/>
        <v>0</v>
      </c>
    </row>
    <row r="77" spans="1:37" ht="12" customHeight="1">
      <c r="A77" s="47" t="s">
        <v>118</v>
      </c>
      <c r="B77" s="48"/>
      <c r="C77" s="50"/>
      <c r="D77" s="50"/>
      <c r="E77" s="50"/>
      <c r="F77" s="50"/>
      <c r="G77" s="50"/>
      <c r="H77" s="50"/>
      <c r="I77" s="50">
        <v>2.4</v>
      </c>
      <c r="J77" s="49">
        <v>5.6</v>
      </c>
      <c r="K77" s="50"/>
      <c r="L77" s="50"/>
      <c r="M77" s="50"/>
      <c r="N77" s="50"/>
      <c r="O77" s="50"/>
      <c r="P77" s="50"/>
      <c r="Q77" s="50"/>
      <c r="R77" s="50"/>
      <c r="S77" s="49"/>
      <c r="T77" s="50"/>
      <c r="U77" s="50"/>
      <c r="V77" s="50"/>
      <c r="W77" s="50"/>
      <c r="X77" s="50"/>
      <c r="Y77" s="50"/>
      <c r="Z77" s="50"/>
      <c r="AA77" s="50"/>
      <c r="AB77" s="49"/>
      <c r="AC77" s="38">
        <f t="shared" si="10"/>
        <v>0</v>
      </c>
      <c r="AD77" s="38">
        <f t="shared" si="10"/>
        <v>0</v>
      </c>
      <c r="AE77" s="38">
        <f t="shared" si="10"/>
        <v>0</v>
      </c>
      <c r="AF77" s="38">
        <f t="shared" si="10"/>
        <v>0</v>
      </c>
      <c r="AG77" s="38">
        <f t="shared" si="10"/>
        <v>0</v>
      </c>
      <c r="AH77" s="38">
        <f t="shared" si="10"/>
        <v>0</v>
      </c>
      <c r="AI77" s="38">
        <f t="shared" si="10"/>
        <v>0</v>
      </c>
      <c r="AJ77" s="38">
        <f t="shared" si="10"/>
        <v>2.4</v>
      </c>
      <c r="AK77" s="38">
        <f t="shared" si="10"/>
        <v>5.6</v>
      </c>
    </row>
    <row r="78" spans="1:37" ht="12" customHeight="1">
      <c r="A78" s="47" t="s">
        <v>68</v>
      </c>
      <c r="B78" s="48"/>
      <c r="C78" s="50"/>
      <c r="D78" s="50"/>
      <c r="E78" s="50"/>
      <c r="F78" s="50"/>
      <c r="G78" s="50"/>
      <c r="H78" s="50"/>
      <c r="I78" s="50"/>
      <c r="J78" s="49"/>
      <c r="K78" s="50"/>
      <c r="L78" s="50"/>
      <c r="M78" s="50"/>
      <c r="N78" s="50"/>
      <c r="O78" s="50"/>
      <c r="P78" s="50"/>
      <c r="Q78" s="50"/>
      <c r="R78" s="50"/>
      <c r="S78" s="49"/>
      <c r="T78" s="50"/>
      <c r="U78" s="50"/>
      <c r="V78" s="50"/>
      <c r="W78" s="50">
        <v>13</v>
      </c>
      <c r="X78" s="50"/>
      <c r="Y78" s="50">
        <v>13.90543</v>
      </c>
      <c r="Z78" s="50">
        <v>37.5</v>
      </c>
      <c r="AA78" s="50">
        <v>8.5</v>
      </c>
      <c r="AB78" s="49">
        <v>14.5336</v>
      </c>
      <c r="AC78" s="38">
        <f t="shared" si="10"/>
        <v>0</v>
      </c>
      <c r="AD78" s="38">
        <f t="shared" si="10"/>
        <v>0</v>
      </c>
      <c r="AE78" s="38">
        <f t="shared" si="10"/>
        <v>0</v>
      </c>
      <c r="AF78" s="38">
        <f t="shared" si="10"/>
        <v>13</v>
      </c>
      <c r="AG78" s="38">
        <f t="shared" si="10"/>
        <v>0</v>
      </c>
      <c r="AH78" s="38">
        <f t="shared" si="10"/>
        <v>13.90543</v>
      </c>
      <c r="AI78" s="38">
        <f t="shared" si="10"/>
        <v>37.5</v>
      </c>
      <c r="AJ78" s="38">
        <f t="shared" si="10"/>
        <v>8.5</v>
      </c>
      <c r="AK78" s="38">
        <f t="shared" si="10"/>
        <v>14.5336</v>
      </c>
    </row>
    <row r="79" spans="1:37" ht="12" customHeight="1">
      <c r="A79" s="47" t="s">
        <v>119</v>
      </c>
      <c r="B79" s="48"/>
      <c r="C79" s="50"/>
      <c r="D79" s="50"/>
      <c r="E79" s="50"/>
      <c r="F79" s="50"/>
      <c r="G79" s="50"/>
      <c r="H79" s="50"/>
      <c r="I79" s="50">
        <v>1.1</v>
      </c>
      <c r="J79" s="49">
        <v>0.7</v>
      </c>
      <c r="K79" s="50"/>
      <c r="L79" s="50"/>
      <c r="M79" s="50"/>
      <c r="N79" s="50"/>
      <c r="O79" s="50"/>
      <c r="P79" s="50"/>
      <c r="Q79" s="50"/>
      <c r="R79" s="50"/>
      <c r="S79" s="49"/>
      <c r="T79" s="50"/>
      <c r="U79" s="50"/>
      <c r="V79" s="50"/>
      <c r="W79" s="50"/>
      <c r="X79" s="50"/>
      <c r="Y79" s="50"/>
      <c r="Z79" s="50"/>
      <c r="AA79" s="50"/>
      <c r="AB79" s="49"/>
      <c r="AC79" s="38">
        <f t="shared" si="10"/>
        <v>0</v>
      </c>
      <c r="AD79" s="38">
        <f t="shared" si="10"/>
        <v>0</v>
      </c>
      <c r="AE79" s="38">
        <f t="shared" si="10"/>
        <v>0</v>
      </c>
      <c r="AF79" s="38">
        <f t="shared" si="10"/>
        <v>0</v>
      </c>
      <c r="AG79" s="38">
        <f t="shared" si="10"/>
        <v>0</v>
      </c>
      <c r="AH79" s="38">
        <f t="shared" si="10"/>
        <v>0</v>
      </c>
      <c r="AI79" s="38">
        <f t="shared" si="10"/>
        <v>0</v>
      </c>
      <c r="AJ79" s="38">
        <f t="shared" si="10"/>
        <v>1.1</v>
      </c>
      <c r="AK79" s="38">
        <f t="shared" si="10"/>
        <v>0.7</v>
      </c>
    </row>
    <row r="80" spans="1:37" ht="12" customHeight="1">
      <c r="A80" s="47" t="s">
        <v>97</v>
      </c>
      <c r="B80" s="48"/>
      <c r="C80" s="50"/>
      <c r="D80" s="50"/>
      <c r="E80" s="50"/>
      <c r="F80" s="50"/>
      <c r="G80" s="50"/>
      <c r="H80" s="50">
        <v>1.6</v>
      </c>
      <c r="I80" s="50">
        <v>4.8</v>
      </c>
      <c r="J80" s="49">
        <v>2.8</v>
      </c>
      <c r="K80" s="50"/>
      <c r="L80" s="50"/>
      <c r="M80" s="50"/>
      <c r="N80" s="50"/>
      <c r="O80" s="50"/>
      <c r="P80" s="50"/>
      <c r="Q80" s="50"/>
      <c r="R80" s="50"/>
      <c r="S80" s="49"/>
      <c r="T80" s="50"/>
      <c r="U80" s="50"/>
      <c r="V80" s="50"/>
      <c r="W80" s="50"/>
      <c r="X80" s="50"/>
      <c r="Y80" s="50"/>
      <c r="Z80" s="50"/>
      <c r="AA80" s="50"/>
      <c r="AB80" s="49"/>
      <c r="AC80" s="38">
        <f t="shared" si="10"/>
        <v>0</v>
      </c>
      <c r="AD80" s="38">
        <f t="shared" si="10"/>
        <v>0</v>
      </c>
      <c r="AE80" s="38">
        <f t="shared" si="10"/>
        <v>0</v>
      </c>
      <c r="AF80" s="38">
        <f t="shared" si="10"/>
        <v>0</v>
      </c>
      <c r="AG80" s="38">
        <f t="shared" si="10"/>
        <v>0</v>
      </c>
      <c r="AH80" s="38">
        <f t="shared" si="10"/>
        <v>0</v>
      </c>
      <c r="AI80" s="38">
        <f t="shared" si="10"/>
        <v>1.6</v>
      </c>
      <c r="AJ80" s="38">
        <f t="shared" si="10"/>
        <v>4.8</v>
      </c>
      <c r="AK80" s="38">
        <f t="shared" si="10"/>
        <v>2.8</v>
      </c>
    </row>
    <row r="81" spans="1:37" ht="12" customHeight="1">
      <c r="A81" s="47" t="s">
        <v>120</v>
      </c>
      <c r="B81" s="48"/>
      <c r="C81" s="50"/>
      <c r="D81" s="50"/>
      <c r="E81" s="50"/>
      <c r="F81" s="50"/>
      <c r="G81" s="50"/>
      <c r="H81" s="50"/>
      <c r="I81" s="50">
        <v>7</v>
      </c>
      <c r="J81" s="49">
        <v>10.6</v>
      </c>
      <c r="K81" s="50"/>
      <c r="L81" s="50"/>
      <c r="M81" s="50"/>
      <c r="N81" s="50"/>
      <c r="O81" s="50"/>
      <c r="P81" s="50"/>
      <c r="Q81" s="50"/>
      <c r="R81" s="50"/>
      <c r="S81" s="49"/>
      <c r="T81" s="50"/>
      <c r="U81" s="50"/>
      <c r="V81" s="50"/>
      <c r="W81" s="50"/>
      <c r="X81" s="50"/>
      <c r="Y81" s="50"/>
      <c r="Z81" s="50"/>
      <c r="AA81" s="50"/>
      <c r="AB81" s="49"/>
      <c r="AC81" s="38">
        <f aca="true" t="shared" si="11" ref="AC81:AC86">SUM(B81+K81+T81)</f>
        <v>0</v>
      </c>
      <c r="AD81" s="38">
        <f aca="true" t="shared" si="12" ref="AD81:AD86">SUM(C81+L81+U81)</f>
        <v>0</v>
      </c>
      <c r="AE81" s="38">
        <f aca="true" t="shared" si="13" ref="AE81:AE86">SUM(D81+M81+V81)</f>
        <v>0</v>
      </c>
      <c r="AF81" s="38">
        <f aca="true" t="shared" si="14" ref="AF81:AF86">SUM(E81+N81+W81)</f>
        <v>0</v>
      </c>
      <c r="AG81" s="38">
        <f aca="true" t="shared" si="15" ref="AG81:AG86">SUM(F81+O81+X81)</f>
        <v>0</v>
      </c>
      <c r="AH81" s="38">
        <f aca="true" t="shared" si="16" ref="AH81:AK86">SUM(G81+P81+Y81)</f>
        <v>0</v>
      </c>
      <c r="AI81" s="38">
        <f t="shared" si="16"/>
        <v>0</v>
      </c>
      <c r="AJ81" s="38">
        <f t="shared" si="16"/>
        <v>7</v>
      </c>
      <c r="AK81" s="38">
        <f t="shared" si="16"/>
        <v>10.6</v>
      </c>
    </row>
    <row r="82" spans="1:37" ht="12" customHeight="1">
      <c r="A82" s="47" t="s">
        <v>121</v>
      </c>
      <c r="B82" s="48"/>
      <c r="C82" s="50"/>
      <c r="D82" s="50"/>
      <c r="E82" s="50"/>
      <c r="F82" s="50"/>
      <c r="G82" s="50"/>
      <c r="H82" s="50"/>
      <c r="I82" s="50">
        <v>4.3</v>
      </c>
      <c r="J82" s="49">
        <v>2.9</v>
      </c>
      <c r="K82" s="50"/>
      <c r="L82" s="50"/>
      <c r="M82" s="50"/>
      <c r="N82" s="50"/>
      <c r="O82" s="50"/>
      <c r="P82" s="50"/>
      <c r="Q82" s="50"/>
      <c r="R82" s="50"/>
      <c r="S82" s="49"/>
      <c r="T82" s="50"/>
      <c r="U82" s="50"/>
      <c r="V82" s="50"/>
      <c r="W82" s="50"/>
      <c r="X82" s="50"/>
      <c r="Y82" s="50"/>
      <c r="Z82" s="50"/>
      <c r="AA82" s="50"/>
      <c r="AB82" s="49"/>
      <c r="AC82" s="38">
        <f t="shared" si="11"/>
        <v>0</v>
      </c>
      <c r="AD82" s="38">
        <f t="shared" si="12"/>
        <v>0</v>
      </c>
      <c r="AE82" s="38">
        <f t="shared" si="13"/>
        <v>0</v>
      </c>
      <c r="AF82" s="38">
        <f t="shared" si="14"/>
        <v>0</v>
      </c>
      <c r="AG82" s="38">
        <f t="shared" si="15"/>
        <v>0</v>
      </c>
      <c r="AH82" s="38">
        <f t="shared" si="16"/>
        <v>0</v>
      </c>
      <c r="AI82" s="38">
        <f t="shared" si="16"/>
        <v>0</v>
      </c>
      <c r="AJ82" s="38">
        <f t="shared" si="16"/>
        <v>4.3</v>
      </c>
      <c r="AK82" s="38">
        <f t="shared" si="16"/>
        <v>2.9</v>
      </c>
    </row>
    <row r="83" spans="1:37" ht="12" customHeight="1">
      <c r="A83" s="47" t="s">
        <v>122</v>
      </c>
      <c r="B83" s="48"/>
      <c r="C83" s="50"/>
      <c r="D83" s="50"/>
      <c r="E83" s="50"/>
      <c r="F83" s="50"/>
      <c r="G83" s="50"/>
      <c r="H83" s="50"/>
      <c r="I83" s="50">
        <v>5</v>
      </c>
      <c r="J83" s="49">
        <v>7.8</v>
      </c>
      <c r="K83" s="50"/>
      <c r="L83" s="50"/>
      <c r="M83" s="50"/>
      <c r="N83" s="50"/>
      <c r="O83" s="50"/>
      <c r="P83" s="50"/>
      <c r="Q83" s="50"/>
      <c r="R83" s="50"/>
      <c r="S83" s="49"/>
      <c r="T83" s="50"/>
      <c r="U83" s="50"/>
      <c r="V83" s="50"/>
      <c r="W83" s="50"/>
      <c r="X83" s="50"/>
      <c r="Y83" s="50"/>
      <c r="Z83" s="50"/>
      <c r="AA83" s="50"/>
      <c r="AB83" s="49"/>
      <c r="AC83" s="38">
        <f t="shared" si="11"/>
        <v>0</v>
      </c>
      <c r="AD83" s="38">
        <f t="shared" si="12"/>
        <v>0</v>
      </c>
      <c r="AE83" s="38">
        <f t="shared" si="13"/>
        <v>0</v>
      </c>
      <c r="AF83" s="38">
        <f t="shared" si="14"/>
        <v>0</v>
      </c>
      <c r="AG83" s="38">
        <f t="shared" si="15"/>
        <v>0</v>
      </c>
      <c r="AH83" s="38">
        <f t="shared" si="16"/>
        <v>0</v>
      </c>
      <c r="AI83" s="38">
        <f t="shared" si="16"/>
        <v>0</v>
      </c>
      <c r="AJ83" s="38">
        <f t="shared" si="16"/>
        <v>5</v>
      </c>
      <c r="AK83" s="38">
        <f t="shared" si="16"/>
        <v>7.8</v>
      </c>
    </row>
    <row r="84" spans="1:37" ht="12" customHeight="1">
      <c r="A84" s="47" t="s">
        <v>123</v>
      </c>
      <c r="B84" s="48"/>
      <c r="C84" s="50"/>
      <c r="D84" s="50"/>
      <c r="E84" s="50"/>
      <c r="F84" s="50"/>
      <c r="G84" s="50"/>
      <c r="H84" s="50"/>
      <c r="I84" s="50">
        <v>1</v>
      </c>
      <c r="J84" s="49">
        <v>4.7</v>
      </c>
      <c r="K84" s="50"/>
      <c r="L84" s="50"/>
      <c r="M84" s="50"/>
      <c r="N84" s="50"/>
      <c r="O84" s="50"/>
      <c r="P84" s="50"/>
      <c r="Q84" s="50"/>
      <c r="R84" s="50"/>
      <c r="S84" s="49"/>
      <c r="T84" s="50"/>
      <c r="U84" s="50"/>
      <c r="V84" s="50"/>
      <c r="W84" s="50"/>
      <c r="X84" s="50"/>
      <c r="Y84" s="50"/>
      <c r="Z84" s="50"/>
      <c r="AA84" s="50"/>
      <c r="AB84" s="49"/>
      <c r="AC84" s="38">
        <f t="shared" si="11"/>
        <v>0</v>
      </c>
      <c r="AD84" s="38">
        <f t="shared" si="12"/>
        <v>0</v>
      </c>
      <c r="AE84" s="38">
        <f t="shared" si="13"/>
        <v>0</v>
      </c>
      <c r="AF84" s="38">
        <f t="shared" si="14"/>
        <v>0</v>
      </c>
      <c r="AG84" s="38">
        <f t="shared" si="15"/>
        <v>0</v>
      </c>
      <c r="AH84" s="38">
        <f t="shared" si="16"/>
        <v>0</v>
      </c>
      <c r="AI84" s="38">
        <f t="shared" si="16"/>
        <v>0</v>
      </c>
      <c r="AJ84" s="38">
        <f t="shared" si="16"/>
        <v>1</v>
      </c>
      <c r="AK84" s="38">
        <f t="shared" si="16"/>
        <v>4.7</v>
      </c>
    </row>
    <row r="85" spans="1:37" ht="12" customHeight="1">
      <c r="A85" s="47" t="s">
        <v>124</v>
      </c>
      <c r="B85" s="48"/>
      <c r="C85" s="50"/>
      <c r="D85" s="50"/>
      <c r="E85" s="50"/>
      <c r="F85" s="50"/>
      <c r="G85" s="50"/>
      <c r="H85" s="50"/>
      <c r="I85" s="50">
        <v>0.5</v>
      </c>
      <c r="J85" s="49">
        <v>0.5</v>
      </c>
      <c r="K85" s="50"/>
      <c r="L85" s="50"/>
      <c r="M85" s="50"/>
      <c r="N85" s="50"/>
      <c r="O85" s="50"/>
      <c r="P85" s="50"/>
      <c r="Q85" s="50"/>
      <c r="R85" s="50"/>
      <c r="S85" s="49"/>
      <c r="T85" s="50"/>
      <c r="U85" s="50"/>
      <c r="V85" s="50"/>
      <c r="W85" s="50"/>
      <c r="X85" s="50"/>
      <c r="Y85" s="50"/>
      <c r="Z85" s="50"/>
      <c r="AA85" s="50"/>
      <c r="AB85" s="49"/>
      <c r="AC85" s="38">
        <f t="shared" si="11"/>
        <v>0</v>
      </c>
      <c r="AD85" s="38">
        <f t="shared" si="12"/>
        <v>0</v>
      </c>
      <c r="AE85" s="38">
        <f t="shared" si="13"/>
        <v>0</v>
      </c>
      <c r="AF85" s="38">
        <f t="shared" si="14"/>
        <v>0</v>
      </c>
      <c r="AG85" s="38">
        <f t="shared" si="15"/>
        <v>0</v>
      </c>
      <c r="AH85" s="38">
        <f t="shared" si="16"/>
        <v>0</v>
      </c>
      <c r="AI85" s="38">
        <f t="shared" si="16"/>
        <v>0</v>
      </c>
      <c r="AJ85" s="38">
        <f t="shared" si="16"/>
        <v>0.5</v>
      </c>
      <c r="AK85" s="38">
        <f t="shared" si="16"/>
        <v>0.5</v>
      </c>
    </row>
    <row r="86" spans="1:37" ht="12" customHeight="1">
      <c r="A86" s="47" t="s">
        <v>18</v>
      </c>
      <c r="B86" s="48">
        <v>12.9</v>
      </c>
      <c r="C86" s="50">
        <v>12</v>
      </c>
      <c r="D86" s="50">
        <v>17.1</v>
      </c>
      <c r="E86" s="50">
        <v>17.1</v>
      </c>
      <c r="F86" s="50">
        <v>48.36</v>
      </c>
      <c r="G86" s="50">
        <v>46.56</v>
      </c>
      <c r="H86" s="50">
        <v>20.8</v>
      </c>
      <c r="I86" s="50">
        <v>17.2</v>
      </c>
      <c r="J86" s="49">
        <v>8.4</v>
      </c>
      <c r="K86" s="50"/>
      <c r="L86" s="50"/>
      <c r="M86" s="50"/>
      <c r="N86" s="50"/>
      <c r="O86" s="50"/>
      <c r="P86" s="50"/>
      <c r="Q86" s="50"/>
      <c r="R86" s="50"/>
      <c r="S86" s="49"/>
      <c r="T86" s="50"/>
      <c r="U86" s="50"/>
      <c r="V86" s="50"/>
      <c r="W86" s="50">
        <v>0.6</v>
      </c>
      <c r="X86" s="50">
        <v>4.2</v>
      </c>
      <c r="Y86" s="50"/>
      <c r="Z86" s="50"/>
      <c r="AA86" s="50"/>
      <c r="AB86" s="49"/>
      <c r="AC86" s="38">
        <f t="shared" si="11"/>
        <v>12.9</v>
      </c>
      <c r="AD86" s="38">
        <f t="shared" si="12"/>
        <v>12</v>
      </c>
      <c r="AE86" s="38">
        <f t="shared" si="13"/>
        <v>17.1</v>
      </c>
      <c r="AF86" s="38">
        <f t="shared" si="14"/>
        <v>17.700000000000003</v>
      </c>
      <c r="AG86" s="38">
        <f t="shared" si="15"/>
        <v>52.56</v>
      </c>
      <c r="AH86" s="38">
        <f t="shared" si="16"/>
        <v>46.56</v>
      </c>
      <c r="AI86" s="38">
        <f t="shared" si="16"/>
        <v>20.8</v>
      </c>
      <c r="AJ86" s="38">
        <f t="shared" si="16"/>
        <v>17.2</v>
      </c>
      <c r="AK86" s="38">
        <f t="shared" si="16"/>
        <v>8.4</v>
      </c>
    </row>
    <row r="87" spans="1:37" s="4" customFormat="1" ht="13.5" thickBot="1">
      <c r="A87" s="33" t="s">
        <v>23</v>
      </c>
      <c r="B87" s="19">
        <f aca="true" t="shared" si="17" ref="B87:G87">+SUM(B5:B86)</f>
        <v>360.98748</v>
      </c>
      <c r="C87" s="20">
        <f t="shared" si="17"/>
        <v>551.5667</v>
      </c>
      <c r="D87" s="20">
        <f t="shared" si="17"/>
        <v>651.36738</v>
      </c>
      <c r="E87" s="20">
        <f t="shared" si="17"/>
        <v>514.5636000000001</v>
      </c>
      <c r="F87" s="20">
        <f t="shared" si="17"/>
        <v>524.38035</v>
      </c>
      <c r="G87" s="20">
        <f t="shared" si="17"/>
        <v>671.5642899999998</v>
      </c>
      <c r="H87" s="20">
        <f aca="true" t="shared" si="18" ref="H87:AJ87">+SUM(H5:H86)</f>
        <v>642.86957</v>
      </c>
      <c r="I87" s="20">
        <f t="shared" si="18"/>
        <v>776.3437399999999</v>
      </c>
      <c r="J87" s="21">
        <f t="shared" si="18"/>
        <v>898.0269999999999</v>
      </c>
      <c r="K87" s="20">
        <f t="shared" si="18"/>
        <v>0</v>
      </c>
      <c r="L87" s="20">
        <f t="shared" si="18"/>
        <v>0</v>
      </c>
      <c r="M87" s="20">
        <f t="shared" si="18"/>
        <v>0</v>
      </c>
      <c r="N87" s="20">
        <f t="shared" si="18"/>
        <v>0</v>
      </c>
      <c r="O87" s="20">
        <f t="shared" si="18"/>
        <v>0</v>
      </c>
      <c r="P87" s="20">
        <f t="shared" si="18"/>
        <v>0</v>
      </c>
      <c r="Q87" s="20">
        <f t="shared" si="18"/>
        <v>117.48617000000002</v>
      </c>
      <c r="R87" s="20">
        <f t="shared" si="18"/>
        <v>72.71346</v>
      </c>
      <c r="S87" s="21">
        <f t="shared" si="18"/>
        <v>0</v>
      </c>
      <c r="T87" s="20">
        <f t="shared" si="18"/>
        <v>134.05945</v>
      </c>
      <c r="U87" s="20">
        <f t="shared" si="18"/>
        <v>975.1456000000001</v>
      </c>
      <c r="V87" s="20">
        <f t="shared" si="18"/>
        <v>1273.2069700000002</v>
      </c>
      <c r="W87" s="20">
        <f t="shared" si="18"/>
        <v>55.606320000000004</v>
      </c>
      <c r="X87" s="20">
        <f t="shared" si="18"/>
        <v>195.09992</v>
      </c>
      <c r="Y87" s="20">
        <f t="shared" si="18"/>
        <v>284.68768</v>
      </c>
      <c r="Z87" s="20">
        <f t="shared" si="18"/>
        <v>1441.57082</v>
      </c>
      <c r="AA87" s="20">
        <f t="shared" si="18"/>
        <v>654.85311</v>
      </c>
      <c r="AB87" s="21">
        <f t="shared" si="18"/>
        <v>1268.4025</v>
      </c>
      <c r="AC87" s="20">
        <f t="shared" si="18"/>
        <v>495.04693</v>
      </c>
      <c r="AD87" s="20">
        <f t="shared" si="18"/>
        <v>1526.7123</v>
      </c>
      <c r="AE87" s="20">
        <f t="shared" si="18"/>
        <v>1924.5743500000003</v>
      </c>
      <c r="AF87" s="20">
        <f t="shared" si="18"/>
        <v>570.16992</v>
      </c>
      <c r="AG87" s="20">
        <f t="shared" si="18"/>
        <v>719.48027</v>
      </c>
      <c r="AH87" s="20">
        <f t="shared" si="18"/>
        <v>956.25197</v>
      </c>
      <c r="AI87" s="20">
        <f t="shared" si="18"/>
        <v>2201.92656</v>
      </c>
      <c r="AJ87" s="20">
        <f t="shared" si="18"/>
        <v>1503.9103100000002</v>
      </c>
      <c r="AK87" s="20">
        <f>+SUM(AK5:AK86)</f>
        <v>2166.4294999999997</v>
      </c>
    </row>
    <row r="88" spans="1:19" ht="12.75">
      <c r="A88" s="39" t="s">
        <v>22</v>
      </c>
      <c r="K88" s="5"/>
      <c r="L88" s="5"/>
      <c r="M88" s="5"/>
      <c r="N88" s="5"/>
      <c r="O88" s="5"/>
      <c r="P88" s="5"/>
      <c r="Q88" s="5"/>
      <c r="R88" s="5"/>
      <c r="S88" s="5"/>
    </row>
    <row r="89" spans="1:33" ht="10.5" customHeight="1">
      <c r="A89" s="39" t="s">
        <v>25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19" ht="10.5" customHeight="1">
      <c r="A90" s="39" t="s">
        <v>30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1:19" ht="10.5" customHeight="1">
      <c r="A91" s="44" t="s">
        <v>81</v>
      </c>
      <c r="K91" s="5"/>
      <c r="L91" s="5"/>
      <c r="M91" s="5"/>
      <c r="N91" s="5"/>
      <c r="O91" s="5"/>
      <c r="P91" s="5"/>
      <c r="Q91" s="5"/>
      <c r="R91" s="5"/>
      <c r="S91" s="5"/>
    </row>
    <row r="92" spans="2:30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26"/>
      <c r="AD92" s="26"/>
    </row>
    <row r="93" spans="2:30" ht="12.75">
      <c r="B93" s="6"/>
      <c r="C93" s="6"/>
      <c r="D93" s="6"/>
      <c r="E93" s="6"/>
      <c r="F93" s="6"/>
      <c r="G93" s="6"/>
      <c r="H93" s="6"/>
      <c r="I93" s="6"/>
      <c r="J93" s="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2:30" ht="12.75">
      <c r="B94" s="6"/>
      <c r="C94" s="6"/>
      <c r="D94" s="6"/>
      <c r="E94" s="6"/>
      <c r="F94" s="6"/>
      <c r="G94" s="6"/>
      <c r="H94" s="6"/>
      <c r="I94" s="6"/>
      <c r="J94" s="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2:30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2:30" ht="12.75">
      <c r="B96" s="6"/>
      <c r="C96" s="6"/>
      <c r="D96" s="6"/>
      <c r="E96" s="6"/>
      <c r="F96" s="6"/>
      <c r="G96" s="6"/>
      <c r="H96" s="6"/>
      <c r="I96" s="6"/>
      <c r="J96" s="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2:30" ht="12.75">
      <c r="B97" s="13"/>
      <c r="C97" s="13"/>
      <c r="D97" s="13"/>
      <c r="E97" s="13"/>
      <c r="F97" s="13"/>
      <c r="G97" s="13"/>
      <c r="H97" s="13"/>
      <c r="I97" s="13"/>
      <c r="J97" s="13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</row>
    <row r="98" spans="2:30" ht="12.75">
      <c r="B98" s="6"/>
      <c r="C98" s="6"/>
      <c r="D98" s="6"/>
      <c r="E98" s="6"/>
      <c r="F98" s="6"/>
      <c r="G98" s="6"/>
      <c r="H98" s="6"/>
      <c r="I98" s="6"/>
      <c r="J98" s="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2:30" ht="12.75">
      <c r="B99" s="6"/>
      <c r="C99" s="6"/>
      <c r="D99" s="6"/>
      <c r="E99" s="6"/>
      <c r="F99" s="6"/>
      <c r="G99" s="6"/>
      <c r="H99" s="6"/>
      <c r="I99" s="6"/>
      <c r="J99" s="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2:30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2:30" ht="12.75">
      <c r="B101" s="6"/>
      <c r="C101" s="6"/>
      <c r="D101" s="6"/>
      <c r="E101" s="6"/>
      <c r="F101" s="6"/>
      <c r="G101" s="6"/>
      <c r="H101" s="6"/>
      <c r="I101" s="6"/>
      <c r="J101" s="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</sheetData>
  <sheetProtection/>
  <mergeCells count="5">
    <mergeCell ref="A3:A4"/>
    <mergeCell ref="T3:Z3"/>
    <mergeCell ref="B3:I3"/>
    <mergeCell ref="K3:R3"/>
    <mergeCell ref="AD3:AI3"/>
  </mergeCells>
  <printOptions horizontalCentered="1" verticalCentered="1"/>
  <pageMargins left="0" right="0" top="0.3937007874015748" bottom="0.1968503937007874" header="0.5118110236220472" footer="0.5118110236220472"/>
  <pageSetup horizontalDpi="600" verticalDpi="600" orientation="landscape" paperSize="9" scale="70" r:id="rId1"/>
  <ignoredErrors>
    <ignoredError sqref="AC87:AJ87 B87:I87 J87:AB8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P27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42.00390625" style="0" customWidth="1"/>
    <col min="2" max="9" width="4.7109375" style="0" bestFit="1" customWidth="1"/>
    <col min="10" max="10" width="4.7109375" style="0" customWidth="1"/>
    <col min="11" max="16" width="4.28125" style="0" customWidth="1"/>
    <col min="17" max="17" width="4.7109375" style="0" bestFit="1" customWidth="1"/>
    <col min="18" max="19" width="4.28125" style="0" customWidth="1"/>
    <col min="20" max="20" width="4.140625" style="0" customWidth="1"/>
    <col min="21" max="21" width="4.7109375" style="0" bestFit="1" customWidth="1"/>
    <col min="22" max="22" width="4.8515625" style="0" bestFit="1" customWidth="1"/>
    <col min="23" max="23" width="4.421875" style="0" bestFit="1" customWidth="1"/>
    <col min="24" max="25" width="4.7109375" style="0" bestFit="1" customWidth="1"/>
    <col min="26" max="26" width="4.8515625" style="0" bestFit="1" customWidth="1"/>
    <col min="27" max="27" width="4.7109375" style="0" bestFit="1" customWidth="1"/>
    <col min="28" max="28" width="4.7109375" style="0" customWidth="1"/>
    <col min="29" max="29" width="4.140625" style="0" customWidth="1"/>
    <col min="30" max="30" width="4.8515625" style="0" bestFit="1" customWidth="1"/>
    <col min="31" max="32" width="4.8515625" style="0" customWidth="1"/>
    <col min="33" max="33" width="4.421875" style="0" customWidth="1"/>
    <col min="34" max="34" width="4.421875" style="0" bestFit="1" customWidth="1"/>
    <col min="35" max="35" width="4.7109375" style="0" customWidth="1"/>
    <col min="36" max="36" width="5.7109375" style="0" customWidth="1"/>
    <col min="37" max="37" width="6.421875" style="0" customWidth="1"/>
  </cols>
  <sheetData>
    <row r="1" spans="1:42" ht="12.75">
      <c r="A1" s="11" t="s">
        <v>146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H1" s="3"/>
      <c r="AI1" s="3"/>
      <c r="AJ1" s="3"/>
      <c r="AK1" s="3"/>
      <c r="AL1" s="3"/>
      <c r="AM1" s="3"/>
      <c r="AN1" s="3"/>
      <c r="AO1" s="3"/>
      <c r="AP1" s="3"/>
    </row>
    <row r="2" spans="1:42" ht="13.5" thickBot="1">
      <c r="A2" s="34" t="s">
        <v>33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41"/>
      <c r="AD2" s="41"/>
      <c r="AE2" s="41"/>
      <c r="AF2" s="41"/>
      <c r="AG2" s="41"/>
      <c r="AH2" s="41"/>
      <c r="AI2" s="41"/>
      <c r="AJ2" s="41"/>
      <c r="AK2" s="41" t="s">
        <v>27</v>
      </c>
      <c r="AL2" s="3"/>
      <c r="AM2" s="14"/>
      <c r="AN2" s="14"/>
      <c r="AO2" s="14"/>
      <c r="AP2" s="14"/>
    </row>
    <row r="3" spans="1:42" ht="12.75">
      <c r="A3" s="62" t="s">
        <v>31</v>
      </c>
      <c r="B3" s="68" t="s">
        <v>70</v>
      </c>
      <c r="C3" s="67"/>
      <c r="D3" s="67"/>
      <c r="E3" s="67"/>
      <c r="F3" s="67"/>
      <c r="G3" s="67"/>
      <c r="H3" s="67"/>
      <c r="I3" s="67"/>
      <c r="J3" s="46"/>
      <c r="K3" s="68" t="s">
        <v>71</v>
      </c>
      <c r="L3" s="67"/>
      <c r="M3" s="67"/>
      <c r="N3" s="67"/>
      <c r="O3" s="67"/>
      <c r="P3" s="67"/>
      <c r="Q3" s="67"/>
      <c r="R3" s="67"/>
      <c r="S3" s="45"/>
      <c r="T3" s="67" t="s">
        <v>19</v>
      </c>
      <c r="U3" s="67"/>
      <c r="V3" s="67"/>
      <c r="W3" s="67"/>
      <c r="X3" s="67"/>
      <c r="Y3" s="67"/>
      <c r="Z3" s="67"/>
      <c r="AA3" s="46"/>
      <c r="AB3" s="45"/>
      <c r="AC3" s="46"/>
      <c r="AD3" s="67" t="s">
        <v>23</v>
      </c>
      <c r="AE3" s="67"/>
      <c r="AF3" s="67"/>
      <c r="AG3" s="67"/>
      <c r="AH3" s="67"/>
      <c r="AI3" s="67"/>
      <c r="AK3" s="42"/>
      <c r="AL3" s="42"/>
      <c r="AM3" s="42"/>
      <c r="AN3" s="42"/>
      <c r="AO3" s="42"/>
      <c r="AP3" s="42"/>
    </row>
    <row r="4" spans="1:42" ht="12.75">
      <c r="A4" s="63"/>
      <c r="B4" s="53">
        <v>2006</v>
      </c>
      <c r="C4" s="17">
        <v>2007</v>
      </c>
      <c r="D4" s="17">
        <v>2008</v>
      </c>
      <c r="E4" s="17">
        <v>2009</v>
      </c>
      <c r="F4" s="17">
        <v>2010</v>
      </c>
      <c r="G4" s="17">
        <v>2011</v>
      </c>
      <c r="H4" s="17">
        <v>2012</v>
      </c>
      <c r="I4" s="40">
        <v>2013</v>
      </c>
      <c r="J4" s="59">
        <v>2014</v>
      </c>
      <c r="K4" s="53">
        <v>2006</v>
      </c>
      <c r="L4" s="17">
        <v>2007</v>
      </c>
      <c r="M4" s="17">
        <v>2008</v>
      </c>
      <c r="N4" s="17">
        <v>2009</v>
      </c>
      <c r="O4" s="17">
        <v>2010</v>
      </c>
      <c r="P4" s="17">
        <v>2011</v>
      </c>
      <c r="Q4" s="17">
        <v>2012</v>
      </c>
      <c r="R4" s="40">
        <v>2013</v>
      </c>
      <c r="S4" s="59">
        <v>2014</v>
      </c>
      <c r="T4" s="53">
        <v>2006</v>
      </c>
      <c r="U4" s="17">
        <v>2007</v>
      </c>
      <c r="V4" s="17">
        <v>2008</v>
      </c>
      <c r="W4" s="17">
        <v>2009</v>
      </c>
      <c r="X4" s="17">
        <v>2010</v>
      </c>
      <c r="Y4" s="17">
        <v>2011</v>
      </c>
      <c r="Z4" s="17">
        <v>2012</v>
      </c>
      <c r="AA4" s="40">
        <v>2013</v>
      </c>
      <c r="AB4" s="59">
        <v>2014</v>
      </c>
      <c r="AC4" s="51">
        <v>2006</v>
      </c>
      <c r="AD4" s="53">
        <v>2007</v>
      </c>
      <c r="AE4" s="17">
        <v>2008</v>
      </c>
      <c r="AF4" s="40">
        <v>2009</v>
      </c>
      <c r="AG4" s="40">
        <v>2010</v>
      </c>
      <c r="AH4" s="17">
        <v>2011</v>
      </c>
      <c r="AI4" s="17">
        <v>2012</v>
      </c>
      <c r="AJ4" s="40">
        <v>2013</v>
      </c>
      <c r="AK4" s="40">
        <v>2014</v>
      </c>
      <c r="AL4" s="42"/>
      <c r="AM4" s="42"/>
      <c r="AN4" s="42"/>
      <c r="AO4" s="42"/>
      <c r="AP4" s="42"/>
    </row>
    <row r="5" spans="1:42" ht="12.75">
      <c r="A5" s="47" t="s">
        <v>145</v>
      </c>
      <c r="B5" s="54">
        <v>13.5</v>
      </c>
      <c r="C5" s="55">
        <v>51.36</v>
      </c>
      <c r="D5" s="55">
        <v>154.53311</v>
      </c>
      <c r="E5" s="55">
        <v>289.28464</v>
      </c>
      <c r="F5" s="55">
        <v>274.52936</v>
      </c>
      <c r="G5" s="55">
        <v>385.822</v>
      </c>
      <c r="H5" s="55">
        <v>382.614</v>
      </c>
      <c r="I5" s="55">
        <v>372.87</v>
      </c>
      <c r="J5" s="56">
        <v>493.439</v>
      </c>
      <c r="K5" s="55"/>
      <c r="L5" s="55"/>
      <c r="M5" s="55"/>
      <c r="N5" s="55"/>
      <c r="O5" s="55"/>
      <c r="P5" s="55"/>
      <c r="Q5" s="55">
        <v>117.48617</v>
      </c>
      <c r="R5" s="55">
        <v>72.71346</v>
      </c>
      <c r="S5" s="56"/>
      <c r="T5" s="55">
        <v>19.43385</v>
      </c>
      <c r="U5" s="55">
        <v>813.1456</v>
      </c>
      <c r="V5" s="55">
        <v>753.20697</v>
      </c>
      <c r="W5" s="55">
        <v>35.7224</v>
      </c>
      <c r="X5" s="55">
        <v>166.98384</v>
      </c>
      <c r="Y5" s="55">
        <v>234.68768</v>
      </c>
      <c r="Z5" s="55">
        <v>334.30825</v>
      </c>
      <c r="AA5" s="55">
        <v>98.6163</v>
      </c>
      <c r="AB5" s="61">
        <v>846.86345</v>
      </c>
      <c r="AC5" s="57">
        <f>SUM(B5+K5+T5)</f>
        <v>32.93385</v>
      </c>
      <c r="AD5" s="57">
        <f>SUM(C5+L5+U5)</f>
        <v>864.5056</v>
      </c>
      <c r="AE5" s="57">
        <f>SUM(D5+M5+V5)</f>
        <v>907.7400799999999</v>
      </c>
      <c r="AF5" s="57">
        <f>SUM(E5+N5+W5)</f>
        <v>325.00704</v>
      </c>
      <c r="AG5" s="57">
        <f>SUM(F5+O5+X5)</f>
        <v>441.5132</v>
      </c>
      <c r="AH5" s="57">
        <f>SUM(G5+P5+Y5)</f>
        <v>620.50968</v>
      </c>
      <c r="AI5" s="57">
        <f>SUM(H5+Q5+Z5)</f>
        <v>834.40842</v>
      </c>
      <c r="AJ5" s="57">
        <f>SUM(I5+R5+AA5)</f>
        <v>544.19976</v>
      </c>
      <c r="AK5" s="57">
        <f>SUM(J5+S5+AB5)</f>
        <v>1340.30245</v>
      </c>
      <c r="AL5" s="3"/>
      <c r="AM5" s="3"/>
      <c r="AN5" s="3"/>
      <c r="AO5" s="3"/>
      <c r="AP5" s="3"/>
    </row>
    <row r="6" spans="1:42" ht="12.75">
      <c r="A6" s="47" t="s">
        <v>143</v>
      </c>
      <c r="B6" s="54"/>
      <c r="C6" s="55"/>
      <c r="D6" s="55"/>
      <c r="E6" s="55"/>
      <c r="F6" s="55"/>
      <c r="G6" s="55"/>
      <c r="H6" s="55"/>
      <c r="I6" s="55">
        <v>37.6</v>
      </c>
      <c r="J6" s="56">
        <v>96.7</v>
      </c>
      <c r="K6" s="55"/>
      <c r="L6" s="55"/>
      <c r="M6" s="55"/>
      <c r="N6" s="55"/>
      <c r="O6" s="55"/>
      <c r="P6" s="55"/>
      <c r="Q6" s="55"/>
      <c r="R6" s="55"/>
      <c r="S6" s="56"/>
      <c r="T6" s="55"/>
      <c r="U6" s="55"/>
      <c r="V6" s="55"/>
      <c r="W6" s="55"/>
      <c r="X6" s="55"/>
      <c r="Y6" s="55"/>
      <c r="Z6" s="55">
        <v>55</v>
      </c>
      <c r="AA6" s="55">
        <v>59.6</v>
      </c>
      <c r="AB6" s="56">
        <v>145</v>
      </c>
      <c r="AC6" s="58">
        <f>SUM(B6+K6+T6)</f>
        <v>0</v>
      </c>
      <c r="AD6" s="58">
        <f>SUM(C6+L6+U6)</f>
        <v>0</v>
      </c>
      <c r="AE6" s="58">
        <f>SUM(D6+M6+V6)</f>
        <v>0</v>
      </c>
      <c r="AF6" s="58">
        <f>SUM(E6+N6+W6)</f>
        <v>0</v>
      </c>
      <c r="AG6" s="58">
        <f>SUM(F6+O6+X6)</f>
        <v>0</v>
      </c>
      <c r="AH6" s="58">
        <f>SUM(G6+P6+Y6)</f>
        <v>0</v>
      </c>
      <c r="AI6" s="58">
        <f>SUM(H6+Q6+Z6)</f>
        <v>55</v>
      </c>
      <c r="AJ6" s="58">
        <f>SUM(I6+R6+AA6)</f>
        <v>97.2</v>
      </c>
      <c r="AK6" s="58">
        <f>SUM(J6+S6+AB6)</f>
        <v>241.7</v>
      </c>
      <c r="AL6" s="3"/>
      <c r="AM6" s="3"/>
      <c r="AN6" s="3"/>
      <c r="AO6" s="3"/>
      <c r="AP6" s="3"/>
    </row>
    <row r="7" spans="1:42" ht="12.75">
      <c r="A7" s="47" t="s">
        <v>138</v>
      </c>
      <c r="B7" s="54">
        <v>231.05928</v>
      </c>
      <c r="C7" s="55">
        <v>279.20912</v>
      </c>
      <c r="D7" s="55">
        <v>180.30862</v>
      </c>
      <c r="E7" s="55">
        <v>44.8</v>
      </c>
      <c r="F7" s="55">
        <v>44.8</v>
      </c>
      <c r="G7" s="55">
        <v>67.2</v>
      </c>
      <c r="H7" s="55">
        <v>65.4</v>
      </c>
      <c r="I7" s="55">
        <v>85.9</v>
      </c>
      <c r="J7" s="56">
        <v>103.3</v>
      </c>
      <c r="K7" s="55"/>
      <c r="L7" s="55"/>
      <c r="M7" s="55"/>
      <c r="N7" s="55"/>
      <c r="O7" s="55"/>
      <c r="P7" s="55"/>
      <c r="Q7" s="55"/>
      <c r="R7" s="55"/>
      <c r="S7" s="56"/>
      <c r="T7" s="55"/>
      <c r="U7" s="55">
        <v>100</v>
      </c>
      <c r="V7" s="55">
        <v>450</v>
      </c>
      <c r="W7" s="55"/>
      <c r="X7" s="55"/>
      <c r="Y7" s="55">
        <v>50</v>
      </c>
      <c r="Z7" s="55"/>
      <c r="AA7" s="55">
        <v>60</v>
      </c>
      <c r="AB7" s="56">
        <v>115</v>
      </c>
      <c r="AC7" s="58">
        <f>SUM(B7+K7+T7)</f>
        <v>231.05928</v>
      </c>
      <c r="AD7" s="58">
        <f>SUM(C7+L7+U7)</f>
        <v>379.20912</v>
      </c>
      <c r="AE7" s="58">
        <f>SUM(D7+M7+V7)</f>
        <v>630.30862</v>
      </c>
      <c r="AF7" s="58">
        <f>SUM(E7+N7+W7)</f>
        <v>44.8</v>
      </c>
      <c r="AG7" s="58">
        <f>SUM(F7+O7+X7)</f>
        <v>44.8</v>
      </c>
      <c r="AH7" s="58">
        <f>SUM(G7+P7+Y7)</f>
        <v>117.2</v>
      </c>
      <c r="AI7" s="58">
        <f>SUM(H7+Q7+Z7)</f>
        <v>65.4</v>
      </c>
      <c r="AJ7" s="58">
        <f>SUM(I7+R7+AA7)</f>
        <v>145.9</v>
      </c>
      <c r="AK7" s="58">
        <f>SUM(J7+S7+AB7)</f>
        <v>218.3</v>
      </c>
      <c r="AL7" s="3"/>
      <c r="AM7" s="3"/>
      <c r="AN7" s="3"/>
      <c r="AO7" s="3"/>
      <c r="AP7" s="3"/>
    </row>
    <row r="8" spans="1:42" ht="12.75">
      <c r="A8" s="47" t="s">
        <v>144</v>
      </c>
      <c r="B8" s="54"/>
      <c r="C8" s="55"/>
      <c r="D8" s="55">
        <v>51.9</v>
      </c>
      <c r="E8" s="55">
        <v>47.7</v>
      </c>
      <c r="F8" s="55">
        <v>70.2</v>
      </c>
      <c r="G8" s="55">
        <v>86.4</v>
      </c>
      <c r="H8" s="55">
        <v>103.6</v>
      </c>
      <c r="I8" s="55">
        <v>139.3</v>
      </c>
      <c r="J8" s="56">
        <v>149.388</v>
      </c>
      <c r="K8" s="55"/>
      <c r="L8" s="55"/>
      <c r="M8" s="55"/>
      <c r="N8" s="55"/>
      <c r="O8" s="55"/>
      <c r="P8" s="55"/>
      <c r="Q8" s="55"/>
      <c r="R8" s="55"/>
      <c r="S8" s="56"/>
      <c r="T8" s="55"/>
      <c r="U8" s="55"/>
      <c r="V8" s="55"/>
      <c r="W8" s="55"/>
      <c r="X8" s="55"/>
      <c r="Y8" s="55"/>
      <c r="Z8" s="55"/>
      <c r="AA8" s="55"/>
      <c r="AB8" s="56"/>
      <c r="AC8" s="58">
        <f>SUM(B8+K8+T8)</f>
        <v>0</v>
      </c>
      <c r="AD8" s="58">
        <f>SUM(C8+L8+U8)</f>
        <v>0</v>
      </c>
      <c r="AE8" s="58">
        <f>SUM(D8+M8+V8)</f>
        <v>51.9</v>
      </c>
      <c r="AF8" s="58">
        <f>SUM(E8+N8+W8)</f>
        <v>47.7</v>
      </c>
      <c r="AG8" s="58">
        <f>SUM(F8+O8+X8)</f>
        <v>70.2</v>
      </c>
      <c r="AH8" s="58">
        <f>SUM(G8+P8+Y8)</f>
        <v>86.4</v>
      </c>
      <c r="AI8" s="58">
        <f>SUM(H8+Q8+Z8)</f>
        <v>103.6</v>
      </c>
      <c r="AJ8" s="58">
        <f>SUM(I8+R8+AA8)</f>
        <v>139.3</v>
      </c>
      <c r="AK8" s="58">
        <f>SUM(J8+S8+AB8)</f>
        <v>149.388</v>
      </c>
      <c r="AL8" s="3"/>
      <c r="AM8" s="3"/>
      <c r="AN8" s="3"/>
      <c r="AO8" s="3"/>
      <c r="AP8" s="3"/>
    </row>
    <row r="9" spans="1:42" ht="12.75">
      <c r="A9" s="47" t="s">
        <v>140</v>
      </c>
      <c r="B9" s="54"/>
      <c r="C9" s="55"/>
      <c r="D9" s="55"/>
      <c r="E9" s="55"/>
      <c r="F9" s="55"/>
      <c r="G9" s="55"/>
      <c r="H9" s="55">
        <v>9.3</v>
      </c>
      <c r="I9" s="55">
        <v>90.6</v>
      </c>
      <c r="J9" s="56">
        <v>18.1</v>
      </c>
      <c r="K9" s="55"/>
      <c r="L9" s="55"/>
      <c r="M9" s="55"/>
      <c r="N9" s="55"/>
      <c r="O9" s="55"/>
      <c r="P9" s="55"/>
      <c r="Q9" s="55"/>
      <c r="R9" s="55"/>
      <c r="S9" s="56"/>
      <c r="T9" s="55"/>
      <c r="U9" s="55"/>
      <c r="V9" s="55"/>
      <c r="W9" s="55"/>
      <c r="X9" s="55"/>
      <c r="Y9" s="55"/>
      <c r="Z9" s="55">
        <v>47.01236</v>
      </c>
      <c r="AA9" s="55">
        <v>72.89</v>
      </c>
      <c r="AB9" s="56">
        <v>73.36375</v>
      </c>
      <c r="AC9" s="58">
        <f>SUM(B9+K9+T9)</f>
        <v>0</v>
      </c>
      <c r="AD9" s="58">
        <f>SUM(C9+L9+U9)</f>
        <v>0</v>
      </c>
      <c r="AE9" s="58">
        <f>SUM(D9+M9+V9)</f>
        <v>0</v>
      </c>
      <c r="AF9" s="58">
        <f>SUM(E9+N9+W9)</f>
        <v>0</v>
      </c>
      <c r="AG9" s="58">
        <f>SUM(F9+O9+X9)</f>
        <v>0</v>
      </c>
      <c r="AH9" s="58">
        <f>SUM(G9+P9+Y9)</f>
        <v>0</v>
      </c>
      <c r="AI9" s="58">
        <f>SUM(H9+Q9+Z9)</f>
        <v>56.31236</v>
      </c>
      <c r="AJ9" s="58">
        <f>SUM(I9+R9+AA9)</f>
        <v>163.49</v>
      </c>
      <c r="AK9" s="58">
        <f>SUM(J9+S9+AB9)</f>
        <v>91.46375</v>
      </c>
      <c r="AL9" s="3"/>
      <c r="AM9" s="3"/>
      <c r="AN9" s="3"/>
      <c r="AO9" s="3"/>
      <c r="AP9" s="3"/>
    </row>
    <row r="10" spans="1:42" ht="12.75">
      <c r="A10" s="47" t="s">
        <v>137</v>
      </c>
      <c r="B10" s="54"/>
      <c r="C10" s="55"/>
      <c r="D10" s="55"/>
      <c r="E10" s="55"/>
      <c r="F10" s="55">
        <v>74.02801</v>
      </c>
      <c r="G10" s="55">
        <v>111.98229</v>
      </c>
      <c r="H10" s="55">
        <v>51.9</v>
      </c>
      <c r="I10" s="55">
        <v>9.3</v>
      </c>
      <c r="J10" s="56">
        <v>11.4</v>
      </c>
      <c r="K10" s="55"/>
      <c r="L10" s="55"/>
      <c r="M10" s="55"/>
      <c r="N10" s="55"/>
      <c r="O10" s="55"/>
      <c r="P10" s="55"/>
      <c r="Q10" s="55"/>
      <c r="R10" s="55"/>
      <c r="S10" s="56"/>
      <c r="T10" s="55"/>
      <c r="U10" s="55"/>
      <c r="V10" s="55">
        <v>10</v>
      </c>
      <c r="W10" s="55">
        <v>19.88392</v>
      </c>
      <c r="X10" s="55">
        <v>20.11608</v>
      </c>
      <c r="Y10" s="55"/>
      <c r="Z10" s="55">
        <v>24</v>
      </c>
      <c r="AA10" s="55"/>
      <c r="AB10" s="56">
        <v>59.99</v>
      </c>
      <c r="AC10" s="58">
        <f>SUM(B10+K10+T10)</f>
        <v>0</v>
      </c>
      <c r="AD10" s="58">
        <f>SUM(C10+L10+U10)</f>
        <v>0</v>
      </c>
      <c r="AE10" s="58">
        <f>SUM(D10+M10+V10)</f>
        <v>10</v>
      </c>
      <c r="AF10" s="58">
        <f>SUM(E10+N10+W10)</f>
        <v>19.88392</v>
      </c>
      <c r="AG10" s="58">
        <f>SUM(F10+O10+X10)</f>
        <v>94.14408999999999</v>
      </c>
      <c r="AH10" s="58">
        <f>SUM(G10+P10+Y10)</f>
        <v>111.98229</v>
      </c>
      <c r="AI10" s="58">
        <f>SUM(H10+Q10+Z10)</f>
        <v>75.9</v>
      </c>
      <c r="AJ10" s="58">
        <f>SUM(I10+R10+AA10)</f>
        <v>9.3</v>
      </c>
      <c r="AK10" s="58">
        <f>SUM(J10+S10+AB10)</f>
        <v>71.39</v>
      </c>
      <c r="AL10" s="3"/>
      <c r="AM10" s="3"/>
      <c r="AN10" s="3"/>
      <c r="AO10" s="3"/>
      <c r="AP10" s="3"/>
    </row>
    <row r="11" spans="1:42" ht="12.75">
      <c r="A11" s="47" t="s">
        <v>139</v>
      </c>
      <c r="B11" s="54">
        <v>116.4282</v>
      </c>
      <c r="C11" s="55">
        <v>189.60758</v>
      </c>
      <c r="D11" s="55">
        <v>238.20565</v>
      </c>
      <c r="E11" s="55">
        <v>114.52896</v>
      </c>
      <c r="F11" s="55">
        <v>60.82298</v>
      </c>
      <c r="G11" s="55">
        <v>20.16</v>
      </c>
      <c r="H11" s="55">
        <v>30.05557</v>
      </c>
      <c r="I11" s="55">
        <v>22.77374</v>
      </c>
      <c r="J11" s="56">
        <v>24.8</v>
      </c>
      <c r="K11" s="55"/>
      <c r="L11" s="55"/>
      <c r="M11" s="55"/>
      <c r="N11" s="55"/>
      <c r="O11" s="55"/>
      <c r="P11" s="55"/>
      <c r="Q11" s="55"/>
      <c r="R11" s="55"/>
      <c r="S11" s="56"/>
      <c r="T11" s="55">
        <v>56.6256</v>
      </c>
      <c r="U11" s="55">
        <v>62</v>
      </c>
      <c r="V11" s="55"/>
      <c r="W11" s="55"/>
      <c r="X11" s="55"/>
      <c r="Y11" s="55"/>
      <c r="Z11" s="55">
        <v>909.25021</v>
      </c>
      <c r="AA11" s="55">
        <v>363.74681</v>
      </c>
      <c r="AB11" s="56">
        <v>28.1853</v>
      </c>
      <c r="AC11" s="58">
        <f>SUM(B11+K11+T11)</f>
        <v>173.0538</v>
      </c>
      <c r="AD11" s="58">
        <f>SUM(C11+L11+U11)</f>
        <v>251.60758</v>
      </c>
      <c r="AE11" s="58">
        <f>SUM(D11+M11+V11)</f>
        <v>238.20565</v>
      </c>
      <c r="AF11" s="58">
        <f>SUM(E11+N11+W11)</f>
        <v>114.52896</v>
      </c>
      <c r="AG11" s="58">
        <f>SUM(F11+O11+X11)</f>
        <v>60.82298</v>
      </c>
      <c r="AH11" s="58">
        <f>SUM(G11+P11+Y11)</f>
        <v>20.16</v>
      </c>
      <c r="AI11" s="58">
        <f>SUM(H11+Q11+Z11)</f>
        <v>939.30578</v>
      </c>
      <c r="AJ11" s="58">
        <f>SUM(I11+R11+AA11)</f>
        <v>386.52054999999996</v>
      </c>
      <c r="AK11" s="58">
        <f>SUM(J11+S11+AB11)</f>
        <v>52.9853</v>
      </c>
      <c r="AL11" s="3"/>
      <c r="AM11" s="3"/>
      <c r="AN11" s="3"/>
      <c r="AO11" s="3"/>
      <c r="AP11" s="3"/>
    </row>
    <row r="12" spans="1:42" ht="12.75">
      <c r="A12" s="47" t="s">
        <v>142</v>
      </c>
      <c r="B12" s="54"/>
      <c r="C12" s="55"/>
      <c r="D12" s="55"/>
      <c r="E12" s="55"/>
      <c r="F12" s="55"/>
      <c r="G12" s="55"/>
      <c r="H12" s="55"/>
      <c r="I12" s="55">
        <v>18</v>
      </c>
      <c r="J12" s="56">
        <v>0.9</v>
      </c>
      <c r="K12" s="55"/>
      <c r="L12" s="55"/>
      <c r="M12" s="55"/>
      <c r="N12" s="55"/>
      <c r="O12" s="55"/>
      <c r="P12" s="55"/>
      <c r="Q12" s="55"/>
      <c r="R12" s="55"/>
      <c r="S12" s="56"/>
      <c r="T12" s="55"/>
      <c r="U12" s="55"/>
      <c r="V12" s="55"/>
      <c r="W12" s="55"/>
      <c r="X12" s="55"/>
      <c r="Y12" s="55"/>
      <c r="Z12" s="55">
        <v>72</v>
      </c>
      <c r="AA12" s="55"/>
      <c r="AB12" s="56"/>
      <c r="AC12" s="58">
        <f>SUM(B12+K12+T12)</f>
        <v>0</v>
      </c>
      <c r="AD12" s="58">
        <f>SUM(C12+L12+U12)</f>
        <v>0</v>
      </c>
      <c r="AE12" s="58">
        <f>SUM(D12+M12+V12)</f>
        <v>0</v>
      </c>
      <c r="AF12" s="58">
        <f>SUM(E12+N12+W12)</f>
        <v>0</v>
      </c>
      <c r="AG12" s="58">
        <f>SUM(F12+O12+X12)</f>
        <v>0</v>
      </c>
      <c r="AH12" s="58">
        <f>SUM(G12+P12+Y12)</f>
        <v>0</v>
      </c>
      <c r="AI12" s="58">
        <f>SUM(H12+Q12+Z12)</f>
        <v>72</v>
      </c>
      <c r="AJ12" s="58">
        <f>SUM(I12+R12+AA12)</f>
        <v>18</v>
      </c>
      <c r="AK12" s="58">
        <f>SUM(J12+S12+AB12)</f>
        <v>0.9</v>
      </c>
      <c r="AL12" s="3"/>
      <c r="AM12" s="3"/>
      <c r="AN12" s="3"/>
      <c r="AO12" s="3"/>
      <c r="AP12" s="3"/>
    </row>
    <row r="13" spans="1:42" ht="12.75">
      <c r="A13" s="47" t="s">
        <v>141</v>
      </c>
      <c r="B13" s="54"/>
      <c r="C13" s="55"/>
      <c r="D13" s="55"/>
      <c r="E13" s="55"/>
      <c r="F13" s="55"/>
      <c r="G13" s="55"/>
      <c r="H13" s="55"/>
      <c r="I13" s="55"/>
      <c r="J13" s="56"/>
      <c r="K13" s="55"/>
      <c r="L13" s="55"/>
      <c r="M13" s="55"/>
      <c r="N13" s="55"/>
      <c r="O13" s="55"/>
      <c r="P13" s="55"/>
      <c r="Q13" s="55"/>
      <c r="R13" s="55"/>
      <c r="S13" s="56"/>
      <c r="T13" s="55"/>
      <c r="U13" s="55"/>
      <c r="V13" s="55"/>
      <c r="W13" s="55"/>
      <c r="X13" s="55">
        <v>8</v>
      </c>
      <c r="Y13" s="55"/>
      <c r="Z13" s="55"/>
      <c r="AA13" s="55"/>
      <c r="AB13" s="56"/>
      <c r="AC13" s="58">
        <f>SUM(B13+K13+T13)</f>
        <v>0</v>
      </c>
      <c r="AD13" s="58">
        <f>SUM(C13+L13+U13)</f>
        <v>0</v>
      </c>
      <c r="AE13" s="58">
        <f>SUM(D13+M13+V13)</f>
        <v>0</v>
      </c>
      <c r="AF13" s="58">
        <f>SUM(E13+N13+W13)</f>
        <v>0</v>
      </c>
      <c r="AG13" s="58">
        <f>SUM(F13+O13+X13)</f>
        <v>8</v>
      </c>
      <c r="AH13" s="58">
        <f>SUM(G13+P13+Y13)</f>
        <v>0</v>
      </c>
      <c r="AI13" s="58">
        <f>SUM(H13+Q13+Z13)</f>
        <v>0</v>
      </c>
      <c r="AJ13" s="58">
        <f>SUM(I13+R13+AA13)</f>
        <v>0</v>
      </c>
      <c r="AK13" s="58">
        <f>SUM(J13+S13+AB13)</f>
        <v>0</v>
      </c>
      <c r="AL13" s="3"/>
      <c r="AM13" s="3"/>
      <c r="AN13" s="3"/>
      <c r="AO13" s="3"/>
      <c r="AP13" s="3"/>
    </row>
    <row r="14" spans="1:42" ht="12.75">
      <c r="A14" s="47" t="s">
        <v>63</v>
      </c>
      <c r="B14" s="54"/>
      <c r="C14" s="55">
        <v>31.39</v>
      </c>
      <c r="D14" s="55">
        <v>26.42</v>
      </c>
      <c r="E14" s="55">
        <v>18.25</v>
      </c>
      <c r="F14" s="55"/>
      <c r="G14" s="55"/>
      <c r="H14" s="55"/>
      <c r="I14" s="55"/>
      <c r="J14" s="56"/>
      <c r="K14" s="55"/>
      <c r="L14" s="55"/>
      <c r="M14" s="55"/>
      <c r="N14" s="55"/>
      <c r="O14" s="55"/>
      <c r="P14" s="55"/>
      <c r="Q14" s="55"/>
      <c r="R14" s="55"/>
      <c r="S14" s="56"/>
      <c r="T14" s="55">
        <v>58</v>
      </c>
      <c r="U14" s="55"/>
      <c r="V14" s="55">
        <v>60</v>
      </c>
      <c r="W14" s="55"/>
      <c r="X14" s="55"/>
      <c r="Y14" s="55"/>
      <c r="Z14" s="55"/>
      <c r="AA14" s="55"/>
      <c r="AB14" s="56"/>
      <c r="AC14" s="58">
        <f>SUM(B14+K14+T14)</f>
        <v>58</v>
      </c>
      <c r="AD14" s="58">
        <f>SUM(C14+L14+U14)</f>
        <v>31.39</v>
      </c>
      <c r="AE14" s="58">
        <f>SUM(D14+M14+V14)</f>
        <v>86.42</v>
      </c>
      <c r="AF14" s="58">
        <f>SUM(E14+N14+W14)</f>
        <v>18.25</v>
      </c>
      <c r="AG14" s="58">
        <f>SUM(F14+O14+X14)</f>
        <v>0</v>
      </c>
      <c r="AH14" s="58">
        <f>SUM(G14+P14+Y14)</f>
        <v>0</v>
      </c>
      <c r="AI14" s="58">
        <f>SUM(H14+Q14+Z14)</f>
        <v>0</v>
      </c>
      <c r="AJ14" s="58">
        <f>SUM(I14+R14+AA14)</f>
        <v>0</v>
      </c>
      <c r="AK14" s="58">
        <f>SUM(J14+S14+AB14)</f>
        <v>0</v>
      </c>
      <c r="AL14" s="3"/>
      <c r="AM14" s="3"/>
      <c r="AN14" s="3"/>
      <c r="AO14" s="3"/>
      <c r="AP14" s="3"/>
    </row>
    <row r="15" spans="1:37" ht="13.5" thickBot="1">
      <c r="A15" s="12" t="s">
        <v>23</v>
      </c>
      <c r="B15" s="35">
        <f aca="true" t="shared" si="0" ref="B15:J15">SUM(B5:B14)</f>
        <v>360.98748</v>
      </c>
      <c r="C15" s="35">
        <f t="shared" si="0"/>
        <v>551.5667</v>
      </c>
      <c r="D15" s="35">
        <f t="shared" si="0"/>
        <v>651.3673799999999</v>
      </c>
      <c r="E15" s="35">
        <f t="shared" si="0"/>
        <v>514.5636</v>
      </c>
      <c r="F15" s="35">
        <f t="shared" si="0"/>
        <v>524.38035</v>
      </c>
      <c r="G15" s="35">
        <f t="shared" si="0"/>
        <v>671.56429</v>
      </c>
      <c r="H15" s="35">
        <f t="shared" si="0"/>
        <v>642.86957</v>
      </c>
      <c r="I15" s="35">
        <f t="shared" si="0"/>
        <v>776.34374</v>
      </c>
      <c r="J15" s="22">
        <f t="shared" si="0"/>
        <v>898.0269999999999</v>
      </c>
      <c r="K15" s="35">
        <f aca="true" t="shared" si="1" ref="K15:AB15">SUM(K5:K14)</f>
        <v>0</v>
      </c>
      <c r="L15" s="35">
        <f t="shared" si="1"/>
        <v>0</v>
      </c>
      <c r="M15" s="35">
        <f t="shared" si="1"/>
        <v>0</v>
      </c>
      <c r="N15" s="35">
        <f t="shared" si="1"/>
        <v>0</v>
      </c>
      <c r="O15" s="35">
        <f t="shared" si="1"/>
        <v>0</v>
      </c>
      <c r="P15" s="35">
        <f t="shared" si="1"/>
        <v>0</v>
      </c>
      <c r="Q15" s="35">
        <f t="shared" si="1"/>
        <v>117.48617</v>
      </c>
      <c r="R15" s="35">
        <f t="shared" si="1"/>
        <v>72.71346</v>
      </c>
      <c r="S15" s="22">
        <f t="shared" si="1"/>
        <v>0</v>
      </c>
      <c r="T15" s="35">
        <f t="shared" si="1"/>
        <v>134.05945</v>
      </c>
      <c r="U15" s="35">
        <f t="shared" si="1"/>
        <v>975.1456</v>
      </c>
      <c r="V15" s="35">
        <f t="shared" si="1"/>
        <v>1273.20697</v>
      </c>
      <c r="W15" s="35">
        <f t="shared" si="1"/>
        <v>55.60632</v>
      </c>
      <c r="X15" s="35">
        <f t="shared" si="1"/>
        <v>195.09992</v>
      </c>
      <c r="Y15" s="35">
        <f t="shared" si="1"/>
        <v>284.68768</v>
      </c>
      <c r="Z15" s="35">
        <f t="shared" si="1"/>
        <v>1441.57082</v>
      </c>
      <c r="AA15" s="35">
        <f t="shared" si="1"/>
        <v>654.85311</v>
      </c>
      <c r="AB15" s="22">
        <f t="shared" si="1"/>
        <v>1268.4025</v>
      </c>
      <c r="AC15" s="35">
        <f aca="true" t="shared" si="2" ref="AC15:AK15">SUM(AC5:AC14)</f>
        <v>495.04693</v>
      </c>
      <c r="AD15" s="35">
        <f t="shared" si="2"/>
        <v>1526.7123000000001</v>
      </c>
      <c r="AE15" s="35">
        <f t="shared" si="2"/>
        <v>1924.5743499999999</v>
      </c>
      <c r="AF15" s="35">
        <f t="shared" si="2"/>
        <v>570.16992</v>
      </c>
      <c r="AG15" s="35">
        <f t="shared" si="2"/>
        <v>719.48027</v>
      </c>
      <c r="AH15" s="35">
        <f t="shared" si="2"/>
        <v>956.25197</v>
      </c>
      <c r="AI15" s="35">
        <f t="shared" si="2"/>
        <v>2201.92656</v>
      </c>
      <c r="AJ15" s="35">
        <f t="shared" si="2"/>
        <v>1503.91031</v>
      </c>
      <c r="AK15" s="35">
        <f t="shared" si="2"/>
        <v>2166.4294999999997</v>
      </c>
    </row>
    <row r="16" spans="1:34" ht="12.75">
      <c r="A16" s="39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H16" s="3"/>
    </row>
    <row r="17" spans="1:34" ht="12.75">
      <c r="A17" s="39" t="s">
        <v>25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AC17" s="23"/>
      <c r="AD17" s="23"/>
      <c r="AE17" s="23"/>
      <c r="AF17" s="23"/>
      <c r="AG17" s="23"/>
      <c r="AH17" s="3"/>
    </row>
    <row r="18" spans="1:28" ht="12.75">
      <c r="A18" s="39" t="s">
        <v>30</v>
      </c>
      <c r="B18" s="27"/>
      <c r="C18" s="27"/>
      <c r="D18" s="27"/>
      <c r="E18" s="27"/>
      <c r="F18" s="27"/>
      <c r="G18" s="27"/>
      <c r="H18" s="27"/>
      <c r="I18" s="27"/>
      <c r="J18" s="27"/>
      <c r="K18" s="2"/>
      <c r="L18" s="2"/>
      <c r="M18" s="2"/>
      <c r="N18" s="1"/>
      <c r="O18" s="1"/>
      <c r="P18" s="1"/>
      <c r="Q18" s="1"/>
      <c r="R18" s="1"/>
      <c r="S18" s="1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2.75">
      <c r="A19" s="44" t="s">
        <v>81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29:33" ht="12.75">
      <c r="AC20" s="5"/>
      <c r="AD20" s="5"/>
      <c r="AE20" s="5"/>
      <c r="AF20" s="5"/>
      <c r="AG20" s="5"/>
    </row>
    <row r="27" ht="12.75">
      <c r="A27" s="8"/>
    </row>
  </sheetData>
  <sheetProtection/>
  <mergeCells count="5">
    <mergeCell ref="A3:A4"/>
    <mergeCell ref="B3:I3"/>
    <mergeCell ref="K3:R3"/>
    <mergeCell ref="T3:Z3"/>
    <mergeCell ref="AD3:AI3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0" r:id="rId1"/>
  <ignoredErrors>
    <ignoredError sqref="AC15:AJ15 B15:I15 K15:AA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ramaral</dc:creator>
  <cp:keywords/>
  <dc:description/>
  <cp:lastModifiedBy>ramaral</cp:lastModifiedBy>
  <cp:lastPrinted>2015-07-14T18:01:44Z</cp:lastPrinted>
  <dcterms:created xsi:type="dcterms:W3CDTF">2004-06-18T13:08:58Z</dcterms:created>
  <dcterms:modified xsi:type="dcterms:W3CDTF">2015-07-14T18:02:54Z</dcterms:modified>
  <cp:category/>
  <cp:version/>
  <cp:contentType/>
  <cp:contentStatus/>
</cp:coreProperties>
</file>