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080" windowHeight="8475" activeTab="0"/>
  </bookViews>
  <sheets>
    <sheet name="GAMOD-Ext_$" sheetId="1" r:id="rId1"/>
  </sheets>
  <definedNames>
    <definedName name="_xlnm.Print_Area" localSheetId="0">'GAMOD-Ext_$'!$A$1:$S$81</definedName>
    <definedName name="_xlnm.Print_Titles" localSheetId="0">'GAMOD-Ext_$'!$1:$4</definedName>
  </definedNames>
  <calcPr fullCalcOnLoad="1"/>
</workbook>
</file>

<file path=xl/sharedStrings.xml><?xml version="1.0" encoding="utf-8"?>
<sst xmlns="http://schemas.openxmlformats.org/spreadsheetml/2006/main" count="88" uniqueCount="29">
  <si>
    <t>-</t>
  </si>
  <si>
    <t>Grande Área / Modalidade</t>
  </si>
  <si>
    <t>Investimentos (R$ mil correntes)</t>
  </si>
  <si>
    <t>Total</t>
  </si>
  <si>
    <t>Participação %</t>
  </si>
  <si>
    <t>Lingüística, Letras e Artes</t>
  </si>
  <si>
    <t>Tabela 1.3.4</t>
  </si>
  <si>
    <t>Notas: Inclui recursos dos fundos setoriais; Não inclui bolsas de curta duração (fluxo contínuo).</t>
  </si>
  <si>
    <t>Soma</t>
  </si>
  <si>
    <t>Não informada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</si>
  <si>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</si>
  <si>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</si>
  <si>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</si>
  <si>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</si>
  <si>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</si>
  <si>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</si>
  <si>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Engenharias</t>
  </si>
  <si>
    <t>Outra (1)</t>
  </si>
  <si>
    <t>Graduação Sanduíche no Exterior</t>
  </si>
  <si>
    <t>Doutorado Sanduíche no Exterior</t>
  </si>
  <si>
    <t>Doutorado no Exterior</t>
  </si>
  <si>
    <t>Especialização no Exterior</t>
  </si>
  <si>
    <t>Estágio no Exterior</t>
  </si>
  <si>
    <t>Pós-Doutorado Exterior</t>
  </si>
  <si>
    <t>Des. Tecn. e Inovação Sênior no Exterior em TIC's</t>
  </si>
  <si>
    <t>Des. Tecn. Inovação Junior no Exterior em TIC's</t>
  </si>
  <si>
    <t>CNPq - Bolsas no exterior: investimentos segundo grande área e modalidade - 2001-2013</t>
  </si>
  <si>
    <t>(1) Inclui as  áreas multidisciplinares, tais como: Bioética, Biotecnologia, Ciências e divulgação científica).</t>
  </si>
  <si>
    <t>Fonte: CNPq/AEI.                  (1.3.4-Ga_Mod_Ext_0114_$)</t>
  </si>
</sst>
</file>

<file path=xl/styles.xml><?xml version="1.0" encoding="utf-8"?>
<styleSheet xmlns="http://schemas.openxmlformats.org/spreadsheetml/2006/main">
  <numFmts count="38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#,##0.0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_(* #,##0_);_(* \(#,##0\);_(* &quot;-&quot;??_);_(@_)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.5"/>
      <name val="Arial"/>
      <family val="2"/>
    </font>
    <font>
      <sz val="8.5"/>
      <name val="Arial"/>
      <family val="2"/>
    </font>
    <font>
      <u val="single"/>
      <sz val="10"/>
      <color indexed="12"/>
      <name val="Helv"/>
      <family val="0"/>
    </font>
    <font>
      <b/>
      <sz val="8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181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4" fillId="0" borderId="0" xfId="51" applyNumberFormat="1" applyFont="1" applyAlignment="1">
      <alignment vertical="center"/>
    </xf>
    <xf numFmtId="3" fontId="4" fillId="0" borderId="0" xfId="5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51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87" fontId="4" fillId="0" borderId="0" xfId="51" applyNumberFormat="1" applyFont="1" applyFill="1" applyAlignment="1">
      <alignment vertical="center"/>
    </xf>
    <xf numFmtId="3" fontId="7" fillId="0" borderId="0" xfId="51" applyNumberFormat="1" applyFont="1" applyFill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3" fontId="5" fillId="0" borderId="10" xfId="51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5" fillId="0" borderId="10" xfId="51" applyNumberFormat="1" applyFont="1" applyBorder="1" applyAlignment="1">
      <alignment vertical="center"/>
    </xf>
    <xf numFmtId="3" fontId="5" fillId="0" borderId="10" xfId="51" applyNumberFormat="1" applyFont="1" applyBorder="1" applyAlignment="1">
      <alignment horizontal="center" vertical="center"/>
    </xf>
    <xf numFmtId="3" fontId="4" fillId="0" borderId="0" xfId="51" applyNumberFormat="1" applyFont="1" applyFill="1" applyAlignment="1">
      <alignment vertical="center"/>
    </xf>
    <xf numFmtId="193" fontId="4" fillId="0" borderId="0" xfId="51" applyNumberFormat="1" applyFont="1" applyAlignment="1">
      <alignment/>
    </xf>
    <xf numFmtId="193" fontId="4" fillId="0" borderId="0" xfId="51" applyNumberFormat="1" applyFont="1" applyFill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193" fontId="13" fillId="0" borderId="0" xfId="51" applyNumberFormat="1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93" fontId="13" fillId="0" borderId="0" xfId="51" applyNumberFormat="1" applyFont="1" applyAlignment="1">
      <alignment/>
    </xf>
    <xf numFmtId="0" fontId="10" fillId="0" borderId="13" xfId="0" applyFont="1" applyBorder="1" applyAlignment="1">
      <alignment vertical="center"/>
    </xf>
    <xf numFmtId="3" fontId="5" fillId="0" borderId="13" xfId="51" applyNumberFormat="1" applyFont="1" applyBorder="1" applyAlignment="1">
      <alignment vertical="center"/>
    </xf>
    <xf numFmtId="3" fontId="5" fillId="0" borderId="13" xfId="51" applyNumberFormat="1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4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>
      <alignment vertical="center"/>
    </xf>
    <xf numFmtId="3" fontId="4" fillId="0" borderId="14" xfId="51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4" xfId="0" applyNumberFormat="1" applyFont="1" applyFill="1" applyBorder="1" applyAlignment="1" applyProtection="1">
      <alignment horizontal="right"/>
      <protection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4" xfId="51" applyNumberFormat="1" applyFont="1" applyBorder="1" applyAlignment="1">
      <alignment horizontal="right"/>
    </xf>
    <xf numFmtId="3" fontId="4" fillId="0" borderId="15" xfId="51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3" fontId="5" fillId="0" borderId="14" xfId="51" applyNumberFormat="1" applyFont="1" applyBorder="1" applyAlignment="1">
      <alignment vertical="center"/>
    </xf>
    <xf numFmtId="3" fontId="5" fillId="0" borderId="14" xfId="51" applyNumberFormat="1" applyFont="1" applyFill="1" applyBorder="1" applyAlignment="1">
      <alignment vertical="center"/>
    </xf>
    <xf numFmtId="3" fontId="5" fillId="0" borderId="14" xfId="51" applyNumberFormat="1" applyFont="1" applyFill="1" applyBorder="1" applyAlignment="1">
      <alignment horizontal="right" vertical="center"/>
    </xf>
    <xf numFmtId="3" fontId="5" fillId="0" borderId="15" xfId="51" applyNumberFormat="1" applyFont="1" applyBorder="1" applyAlignment="1">
      <alignment vertical="center"/>
    </xf>
    <xf numFmtId="3" fontId="4" fillId="0" borderId="14" xfId="51" applyNumberFormat="1" applyFont="1" applyBorder="1" applyAlignment="1">
      <alignment/>
    </xf>
    <xf numFmtId="3" fontId="4" fillId="0" borderId="15" xfId="51" applyNumberFormat="1" applyFont="1" applyBorder="1" applyAlignment="1">
      <alignment/>
    </xf>
    <xf numFmtId="3" fontId="4" fillId="0" borderId="14" xfId="51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vertical="center"/>
    </xf>
    <xf numFmtId="3" fontId="5" fillId="0" borderId="14" xfId="51" applyNumberFormat="1" applyFont="1" applyBorder="1" applyAlignment="1">
      <alignment horizontal="right" vertical="center"/>
    </xf>
    <xf numFmtId="3" fontId="5" fillId="0" borderId="15" xfId="51" applyNumberFormat="1" applyFont="1" applyBorder="1" applyAlignment="1">
      <alignment horizontal="right" vertical="center"/>
    </xf>
    <xf numFmtId="3" fontId="4" fillId="0" borderId="15" xfId="51" applyNumberFormat="1" applyFont="1" applyBorder="1" applyAlignment="1">
      <alignment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7" xfId="51" applyNumberFormat="1" applyFont="1" applyBorder="1" applyAlignment="1">
      <alignment vertical="center"/>
    </xf>
    <xf numFmtId="3" fontId="5" fillId="0" borderId="18" xfId="51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8" xfId="51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/>
    </xf>
    <xf numFmtId="187" fontId="4" fillId="0" borderId="0" xfId="51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4" xfId="51" applyNumberFormat="1" applyFont="1" applyBorder="1" applyAlignment="1">
      <alignment/>
    </xf>
    <xf numFmtId="3" fontId="5" fillId="0" borderId="15" xfId="51" applyNumberFormat="1" applyFont="1" applyBorder="1" applyAlignment="1">
      <alignment/>
    </xf>
    <xf numFmtId="3" fontId="4" fillId="0" borderId="0" xfId="0" applyNumberFormat="1" applyFont="1" applyAlignment="1">
      <alignment vertical="center"/>
    </xf>
    <xf numFmtId="3" fontId="5" fillId="0" borderId="19" xfId="51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 applyProtection="1">
      <alignment/>
      <protection/>
    </xf>
    <xf numFmtId="3" fontId="5" fillId="0" borderId="20" xfId="51" applyNumberFormat="1" applyFont="1" applyFill="1" applyBorder="1" applyAlignment="1">
      <alignment vertical="center"/>
    </xf>
    <xf numFmtId="3" fontId="4" fillId="0" borderId="20" xfId="51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 applyProtection="1">
      <alignment/>
      <protection/>
    </xf>
    <xf numFmtId="3" fontId="4" fillId="0" borderId="11" xfId="0" applyNumberFormat="1" applyFont="1" applyBorder="1" applyAlignment="1">
      <alignment/>
    </xf>
    <xf numFmtId="3" fontId="4" fillId="0" borderId="21" xfId="0" applyNumberFormat="1" applyFont="1" applyFill="1" applyBorder="1" applyAlignment="1" applyProtection="1">
      <alignment/>
      <protection/>
    </xf>
    <xf numFmtId="3" fontId="5" fillId="0" borderId="22" xfId="51" applyNumberFormat="1" applyFont="1" applyBorder="1" applyAlignment="1">
      <alignment vertical="center"/>
    </xf>
    <xf numFmtId="3" fontId="5" fillId="0" borderId="22" xfId="51" applyNumberFormat="1" applyFont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51" applyNumberFormat="1" applyFont="1" applyFill="1" applyBorder="1" applyAlignment="1">
      <alignment horizontal="center" vertical="center"/>
    </xf>
    <xf numFmtId="1" fontId="4" fillId="0" borderId="16" xfId="51" applyNumberFormat="1" applyFont="1" applyFill="1" applyBorder="1" applyAlignment="1">
      <alignment horizontal="center" vertical="center"/>
    </xf>
    <xf numFmtId="187" fontId="4" fillId="0" borderId="14" xfId="0" applyNumberFormat="1" applyFont="1" applyBorder="1" applyAlignment="1">
      <alignment/>
    </xf>
    <xf numFmtId="0" fontId="14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left" vertical="center" indent="1"/>
    </xf>
    <xf numFmtId="3" fontId="4" fillId="0" borderId="0" xfId="0" applyNumberFormat="1" applyFont="1" applyBorder="1" applyAlignment="1">
      <alignment/>
    </xf>
    <xf numFmtId="187" fontId="5" fillId="0" borderId="14" xfId="0" applyNumberFormat="1" applyFont="1" applyBorder="1" applyAlignment="1">
      <alignment/>
    </xf>
    <xf numFmtId="187" fontId="5" fillId="0" borderId="17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87" fontId="5" fillId="0" borderId="13" xfId="0" applyNumberFormat="1" applyFont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87" fontId="5" fillId="0" borderId="13" xfId="0" applyNumberFormat="1" applyFont="1" applyBorder="1" applyAlignment="1">
      <alignment horizontal="center" vertical="center"/>
    </xf>
    <xf numFmtId="187" fontId="5" fillId="0" borderId="19" xfId="0" applyNumberFormat="1" applyFont="1" applyBorder="1" applyAlignment="1">
      <alignment horizontal="center" vertical="center"/>
    </xf>
  </cellXfs>
  <cellStyles count="4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Neutra" xfId="47"/>
    <cellStyle name="Nota" xfId="48"/>
    <cellStyle name="Percent" xfId="49"/>
    <cellStyle name="Saída" xfId="50"/>
    <cellStyle name="Comma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96"/>
  <sheetViews>
    <sheetView showZeros="0" tabSelected="1" zoomScalePageLayoutView="0" workbookViewId="0" topLeftCell="A1">
      <selection activeCell="V8" sqref="V8"/>
    </sheetView>
  </sheetViews>
  <sheetFormatPr defaultColWidth="9.140625" defaultRowHeight="12.75" outlineLevelRow="2"/>
  <cols>
    <col min="1" max="1" width="2.00390625" style="5" customWidth="1"/>
    <col min="2" max="2" width="25.00390625" style="5" bestFit="1" customWidth="1"/>
    <col min="3" max="3" width="6.140625" style="5" customWidth="1"/>
    <col min="4" max="4" width="5.7109375" style="9" bestFit="1" customWidth="1"/>
    <col min="5" max="5" width="6.57421875" style="10" bestFit="1" customWidth="1"/>
    <col min="6" max="7" width="5.7109375" style="10" customWidth="1"/>
    <col min="8" max="9" width="5.7109375" style="6" bestFit="1" customWidth="1"/>
    <col min="10" max="13" width="5.7109375" style="6" customWidth="1"/>
    <col min="14" max="14" width="6.57421875" style="6" bestFit="1" customWidth="1"/>
    <col min="15" max="16" width="6.57421875" style="6" customWidth="1"/>
    <col min="17" max="18" width="4.8515625" style="5" bestFit="1" customWidth="1"/>
    <col min="19" max="19" width="4.421875" style="5" bestFit="1" customWidth="1"/>
    <col min="20" max="16384" width="9.140625" style="5" customWidth="1"/>
  </cols>
  <sheetData>
    <row r="1" spans="1:16" ht="12" customHeight="1">
      <c r="A1" s="11" t="s">
        <v>6</v>
      </c>
      <c r="B1" s="7"/>
      <c r="C1" s="7"/>
      <c r="D1" s="20"/>
      <c r="E1" s="20"/>
      <c r="F1" s="20"/>
      <c r="G1" s="22"/>
      <c r="H1" s="25"/>
      <c r="I1" s="19"/>
      <c r="J1" s="19"/>
      <c r="K1" s="19"/>
      <c r="L1" s="19"/>
      <c r="M1" s="19"/>
      <c r="N1" s="19"/>
      <c r="O1" s="19"/>
      <c r="P1" s="19"/>
    </row>
    <row r="2" spans="1:16" ht="12" customHeight="1">
      <c r="A2" s="12" t="s">
        <v>26</v>
      </c>
      <c r="B2" s="7"/>
      <c r="C2" s="7"/>
      <c r="H2" s="10"/>
      <c r="I2" s="10"/>
      <c r="J2" s="10"/>
      <c r="K2" s="10"/>
      <c r="L2" s="10"/>
      <c r="M2" s="10"/>
      <c r="N2" s="10"/>
      <c r="O2" s="10"/>
      <c r="P2" s="10"/>
    </row>
    <row r="3" spans="1:19" ht="12.75" customHeight="1">
      <c r="A3" s="112" t="s">
        <v>1</v>
      </c>
      <c r="B3" s="113"/>
      <c r="C3" s="117" t="s">
        <v>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08"/>
      <c r="P3" s="106"/>
      <c r="Q3" s="116" t="s">
        <v>4</v>
      </c>
      <c r="R3" s="116"/>
      <c r="S3" s="116"/>
    </row>
    <row r="4" spans="1:19" ht="11.25" customHeight="1">
      <c r="A4" s="114"/>
      <c r="B4" s="115"/>
      <c r="C4" s="94">
        <v>2001</v>
      </c>
      <c r="D4" s="21">
        <v>2002</v>
      </c>
      <c r="E4" s="21">
        <v>2003</v>
      </c>
      <c r="F4" s="21">
        <v>2004</v>
      </c>
      <c r="G4" s="21">
        <v>2005</v>
      </c>
      <c r="H4" s="21">
        <v>2006</v>
      </c>
      <c r="I4" s="21">
        <v>2007</v>
      </c>
      <c r="J4" s="21">
        <v>2008</v>
      </c>
      <c r="K4" s="21">
        <v>2009</v>
      </c>
      <c r="L4" s="21">
        <v>2010</v>
      </c>
      <c r="M4" s="21">
        <v>2011</v>
      </c>
      <c r="N4" s="21">
        <v>2012</v>
      </c>
      <c r="O4" s="109">
        <v>2013</v>
      </c>
      <c r="P4" s="107">
        <v>2014</v>
      </c>
      <c r="Q4" s="95">
        <v>2001</v>
      </c>
      <c r="R4" s="95">
        <v>2007</v>
      </c>
      <c r="S4" s="96">
        <v>2014</v>
      </c>
    </row>
    <row r="5" spans="1:19" s="2" customFormat="1" ht="13.5" customHeight="1" outlineLevel="1">
      <c r="A5" s="26" t="s">
        <v>10</v>
      </c>
      <c r="B5" s="65"/>
      <c r="C5" s="85">
        <f aca="true" t="shared" si="0" ref="C5:S5">SUM(C6:C12)</f>
        <v>4273.75292</v>
      </c>
      <c r="D5" s="28">
        <f t="shared" si="0"/>
        <v>5967.97118</v>
      </c>
      <c r="E5" s="28">
        <f t="shared" si="0"/>
        <v>4586.346100000001</v>
      </c>
      <c r="F5" s="28">
        <f t="shared" si="0"/>
        <v>3956.27218</v>
      </c>
      <c r="G5" s="27">
        <f t="shared" si="0"/>
        <v>3102.7714400000004</v>
      </c>
      <c r="H5" s="27">
        <f t="shared" si="0"/>
        <v>1991.16676</v>
      </c>
      <c r="I5" s="27">
        <f t="shared" si="0"/>
        <v>2964.2302799999998</v>
      </c>
      <c r="J5" s="27">
        <f t="shared" si="0"/>
        <v>3965.77738</v>
      </c>
      <c r="K5" s="27">
        <f t="shared" si="0"/>
        <v>3873.23756</v>
      </c>
      <c r="L5" s="27">
        <f t="shared" si="0"/>
        <v>3309.6656199999998</v>
      </c>
      <c r="M5" s="27">
        <f t="shared" si="0"/>
        <v>4318.5883</v>
      </c>
      <c r="N5" s="27">
        <f t="shared" si="0"/>
        <v>19686.24929</v>
      </c>
      <c r="O5" s="27">
        <f t="shared" si="0"/>
        <v>28931.098039999997</v>
      </c>
      <c r="P5" s="63">
        <f t="shared" si="0"/>
        <v>38170.361820000006</v>
      </c>
      <c r="Q5" s="77">
        <f t="shared" si="0"/>
        <v>100</v>
      </c>
      <c r="R5" s="77">
        <f t="shared" si="0"/>
        <v>100</v>
      </c>
      <c r="S5" s="77">
        <f t="shared" si="0"/>
        <v>100</v>
      </c>
    </row>
    <row r="6" spans="1:21" ht="11.25" customHeight="1" outlineLevel="2">
      <c r="A6" s="29"/>
      <c r="B6" s="55" t="s">
        <v>25</v>
      </c>
      <c r="C6" s="86"/>
      <c r="D6" s="31"/>
      <c r="E6" s="31"/>
      <c r="F6" s="32"/>
      <c r="G6" s="33"/>
      <c r="H6" s="61"/>
      <c r="I6" s="61"/>
      <c r="J6" s="61"/>
      <c r="K6" s="61"/>
      <c r="L6" s="61"/>
      <c r="M6" s="61"/>
      <c r="N6" s="61"/>
      <c r="O6" s="61"/>
      <c r="P6" s="34">
        <v>252.14946</v>
      </c>
      <c r="Q6" s="97">
        <f aca="true" t="shared" si="1" ref="Q6:Q12">+C6*100/C$5</f>
        <v>0</v>
      </c>
      <c r="R6" s="97">
        <f aca="true" t="shared" si="2" ref="R6:R12">+I6*100/I$5</f>
        <v>0</v>
      </c>
      <c r="S6" s="97">
        <f aca="true" t="shared" si="3" ref="S6:S12">+P6*100/P$5</f>
        <v>0.6605896511776894</v>
      </c>
      <c r="U6" s="73"/>
    </row>
    <row r="7" spans="1:21" ht="11.25" customHeight="1" outlineLevel="2">
      <c r="A7" s="29"/>
      <c r="B7" s="55" t="s">
        <v>20</v>
      </c>
      <c r="C7" s="86">
        <v>3290.77761</v>
      </c>
      <c r="D7" s="31">
        <v>4521.02593</v>
      </c>
      <c r="E7" s="31">
        <v>3578.30784</v>
      </c>
      <c r="F7" s="32">
        <v>2360.42554</v>
      </c>
      <c r="G7" s="33">
        <v>1185.48105</v>
      </c>
      <c r="H7" s="61">
        <v>291.74063</v>
      </c>
      <c r="I7" s="61">
        <v>256.8973</v>
      </c>
      <c r="J7" s="61">
        <v>484.43637</v>
      </c>
      <c r="K7" s="61">
        <v>637.95289</v>
      </c>
      <c r="L7" s="61">
        <v>560.47007</v>
      </c>
      <c r="M7" s="61">
        <v>594.59882</v>
      </c>
      <c r="N7" s="61">
        <v>1690.84209</v>
      </c>
      <c r="O7" s="61">
        <v>3817.41254</v>
      </c>
      <c r="P7" s="34">
        <v>4570.32686</v>
      </c>
      <c r="Q7" s="97">
        <f>+C7*100/C$5</f>
        <v>76.99971597796534</v>
      </c>
      <c r="R7" s="97">
        <f t="shared" si="2"/>
        <v>8.666577011014137</v>
      </c>
      <c r="S7" s="97">
        <f t="shared" si="3"/>
        <v>11.973496299438535</v>
      </c>
      <c r="U7" s="73"/>
    </row>
    <row r="8" spans="1:21" ht="11.25" customHeight="1" outlineLevel="2">
      <c r="A8" s="29"/>
      <c r="B8" s="55" t="s">
        <v>19</v>
      </c>
      <c r="C8" s="86">
        <v>209.84296</v>
      </c>
      <c r="D8" s="35">
        <v>469.89401</v>
      </c>
      <c r="E8" s="35">
        <v>216.36497</v>
      </c>
      <c r="F8" s="36">
        <v>487.82701</v>
      </c>
      <c r="G8" s="37">
        <v>668.39466</v>
      </c>
      <c r="H8" s="37">
        <v>483.423</v>
      </c>
      <c r="I8" s="61">
        <v>957.89198</v>
      </c>
      <c r="J8" s="61">
        <v>1313.2806</v>
      </c>
      <c r="K8" s="61">
        <v>1410.81662</v>
      </c>
      <c r="L8" s="61">
        <v>1437.81658</v>
      </c>
      <c r="M8" s="61">
        <v>2131.32301</v>
      </c>
      <c r="N8" s="61">
        <v>2482.98651</v>
      </c>
      <c r="O8" s="61">
        <v>3799.35355</v>
      </c>
      <c r="P8" s="34">
        <v>2556.41854</v>
      </c>
      <c r="Q8" s="97">
        <f>+C8*100/C$5</f>
        <v>4.910039581792202</v>
      </c>
      <c r="R8" s="97">
        <f t="shared" si="2"/>
        <v>32.31503255543291</v>
      </c>
      <c r="S8" s="97">
        <f t="shared" si="3"/>
        <v>6.69739142650862</v>
      </c>
      <c r="U8" s="73"/>
    </row>
    <row r="9" spans="1:21" ht="11.25" customHeight="1" outlineLevel="2">
      <c r="A9" s="29"/>
      <c r="B9" s="55" t="s">
        <v>21</v>
      </c>
      <c r="C9" s="86">
        <v>24.39247</v>
      </c>
      <c r="D9" s="31">
        <v>203.38944</v>
      </c>
      <c r="E9" s="31">
        <v>144.57135</v>
      </c>
      <c r="F9" s="32"/>
      <c r="G9" s="33"/>
      <c r="H9" s="61"/>
      <c r="I9" s="37"/>
      <c r="J9" s="37"/>
      <c r="K9" s="37"/>
      <c r="L9" s="37"/>
      <c r="M9" s="37"/>
      <c r="N9" s="37">
        <v>11.82945</v>
      </c>
      <c r="O9" s="37">
        <v>2.61547</v>
      </c>
      <c r="P9" s="38"/>
      <c r="Q9" s="97">
        <f>+C9*100/C$5</f>
        <v>0.57075058985862</v>
      </c>
      <c r="R9" s="97">
        <f t="shared" si="2"/>
        <v>0</v>
      </c>
      <c r="S9" s="97">
        <f t="shared" si="3"/>
        <v>0</v>
      </c>
      <c r="U9" s="73"/>
    </row>
    <row r="10" spans="1:21" ht="11.25" customHeight="1" outlineLevel="2">
      <c r="A10" s="29"/>
      <c r="B10" s="55" t="s">
        <v>22</v>
      </c>
      <c r="C10" s="86"/>
      <c r="D10" s="31"/>
      <c r="E10" s="31"/>
      <c r="F10" s="32"/>
      <c r="G10" s="33"/>
      <c r="H10" s="61">
        <v>57.33926</v>
      </c>
      <c r="I10" s="37">
        <v>26.73548</v>
      </c>
      <c r="J10" s="37">
        <v>97.23097</v>
      </c>
      <c r="K10" s="37">
        <v>9.89016</v>
      </c>
      <c r="L10" s="37">
        <v>19.98566</v>
      </c>
      <c r="M10" s="37">
        <v>23.07229</v>
      </c>
      <c r="N10" s="37">
        <v>51.36382</v>
      </c>
      <c r="O10" s="37">
        <v>232.75716</v>
      </c>
      <c r="P10" s="38">
        <v>41.44922</v>
      </c>
      <c r="Q10" s="97">
        <f t="shared" si="1"/>
        <v>0</v>
      </c>
      <c r="R10" s="97">
        <f t="shared" si="2"/>
        <v>0.9019366740967237</v>
      </c>
      <c r="S10" s="97">
        <f t="shared" si="3"/>
        <v>0.1085900631371065</v>
      </c>
      <c r="U10" s="73"/>
    </row>
    <row r="11" spans="1:21" ht="11.25" customHeight="1" outlineLevel="2">
      <c r="A11" s="29"/>
      <c r="B11" s="67" t="s">
        <v>18</v>
      </c>
      <c r="C11" s="86"/>
      <c r="D11" s="35"/>
      <c r="E11" s="35"/>
      <c r="F11" s="36"/>
      <c r="G11" s="37"/>
      <c r="H11" s="61"/>
      <c r="I11" s="61"/>
      <c r="J11" s="61"/>
      <c r="K11" s="61"/>
      <c r="L11" s="61"/>
      <c r="M11" s="61"/>
      <c r="N11" s="61">
        <v>12735.52781</v>
      </c>
      <c r="O11" s="61">
        <v>15436.26255</v>
      </c>
      <c r="P11" s="34">
        <v>24859.11666</v>
      </c>
      <c r="Q11" s="97">
        <f t="shared" si="1"/>
        <v>0</v>
      </c>
      <c r="R11" s="97">
        <f t="shared" si="2"/>
        <v>0</v>
      </c>
      <c r="S11" s="97">
        <f t="shared" si="3"/>
        <v>65.12675142359969</v>
      </c>
      <c r="U11" s="73"/>
    </row>
    <row r="12" spans="1:19" ht="11.25" customHeight="1" outlineLevel="2">
      <c r="A12" s="29"/>
      <c r="B12" s="66" t="s">
        <v>23</v>
      </c>
      <c r="C12" s="86">
        <v>748.73988</v>
      </c>
      <c r="D12" s="35">
        <v>773.6618</v>
      </c>
      <c r="E12" s="35">
        <v>647.10194</v>
      </c>
      <c r="F12" s="36">
        <v>1108.01963</v>
      </c>
      <c r="G12" s="37">
        <v>1248.89573</v>
      </c>
      <c r="H12" s="61">
        <v>1158.66387</v>
      </c>
      <c r="I12" s="61">
        <v>1722.70552</v>
      </c>
      <c r="J12" s="61">
        <v>2070.82944</v>
      </c>
      <c r="K12" s="61">
        <v>1814.57789</v>
      </c>
      <c r="L12" s="61">
        <v>1291.39331</v>
      </c>
      <c r="M12" s="61">
        <v>1569.59418</v>
      </c>
      <c r="N12" s="61">
        <v>2713.69961</v>
      </c>
      <c r="O12" s="61">
        <v>5642.69677</v>
      </c>
      <c r="P12" s="34">
        <v>5890.90108</v>
      </c>
      <c r="Q12" s="97">
        <f t="shared" si="1"/>
        <v>17.519493850383846</v>
      </c>
      <c r="R12" s="97">
        <f t="shared" si="2"/>
        <v>58.116453759456235</v>
      </c>
      <c r="S12" s="97">
        <f t="shared" si="3"/>
        <v>15.43318113613836</v>
      </c>
    </row>
    <row r="13" spans="1:19" s="1" customFormat="1" ht="13.5" customHeight="1" outlineLevel="1">
      <c r="A13" s="41" t="s">
        <v>11</v>
      </c>
      <c r="B13" s="56"/>
      <c r="C13" s="87">
        <f aca="true" t="shared" si="4" ref="C13:S13">SUM(C14:C20)</f>
        <v>6059.64217</v>
      </c>
      <c r="D13" s="44">
        <f t="shared" si="4"/>
        <v>8103.74158</v>
      </c>
      <c r="E13" s="44">
        <f t="shared" si="4"/>
        <v>6252.3953</v>
      </c>
      <c r="F13" s="44">
        <f t="shared" si="4"/>
        <v>5858.20542</v>
      </c>
      <c r="G13" s="42">
        <f t="shared" si="4"/>
        <v>4372.508379999999</v>
      </c>
      <c r="H13" s="42">
        <f t="shared" si="4"/>
        <v>3906.7104500000005</v>
      </c>
      <c r="I13" s="42">
        <f t="shared" si="4"/>
        <v>5263.2742499999995</v>
      </c>
      <c r="J13" s="42">
        <f t="shared" si="4"/>
        <v>5313.72611</v>
      </c>
      <c r="K13" s="42">
        <f t="shared" si="4"/>
        <v>4495.3529</v>
      </c>
      <c r="L13" s="42">
        <f t="shared" si="4"/>
        <v>3329.0223</v>
      </c>
      <c r="M13" s="42">
        <f t="shared" si="4"/>
        <v>4393.860549999999</v>
      </c>
      <c r="N13" s="42">
        <f t="shared" si="4"/>
        <v>27069.05143</v>
      </c>
      <c r="O13" s="42">
        <f t="shared" si="4"/>
        <v>55751.75937</v>
      </c>
      <c r="P13" s="45">
        <f t="shared" si="4"/>
        <v>84721.32938000001</v>
      </c>
      <c r="Q13" s="78">
        <f t="shared" si="4"/>
        <v>100</v>
      </c>
      <c r="R13" s="78">
        <f t="shared" si="4"/>
        <v>100</v>
      </c>
      <c r="S13" s="78">
        <f t="shared" si="4"/>
        <v>100</v>
      </c>
    </row>
    <row r="14" spans="1:19" ht="11.25" customHeight="1" outlineLevel="2">
      <c r="A14" s="29"/>
      <c r="B14" s="67" t="s">
        <v>25</v>
      </c>
      <c r="C14" s="86"/>
      <c r="D14" s="35"/>
      <c r="E14" s="35"/>
      <c r="F14" s="36"/>
      <c r="G14" s="46"/>
      <c r="H14" s="46"/>
      <c r="I14" s="32"/>
      <c r="J14" s="32"/>
      <c r="K14" s="32"/>
      <c r="L14" s="32"/>
      <c r="M14" s="32"/>
      <c r="N14" s="32"/>
      <c r="O14" s="32"/>
      <c r="P14" s="49">
        <v>118.0942</v>
      </c>
      <c r="Q14" s="97">
        <f aca="true" t="shared" si="5" ref="Q14:Q20">+C14*100/C$13</f>
        <v>0</v>
      </c>
      <c r="R14" s="97">
        <f aca="true" t="shared" si="6" ref="R14:R20">+I14*100/I$13</f>
        <v>0</v>
      </c>
      <c r="S14" s="97">
        <f aca="true" t="shared" si="7" ref="S14:S20">+P14*100/P$13</f>
        <v>0.1393913443807201</v>
      </c>
    </row>
    <row r="15" spans="1:19" ht="11.25" customHeight="1" outlineLevel="2">
      <c r="A15" s="29"/>
      <c r="B15" s="67" t="s">
        <v>20</v>
      </c>
      <c r="C15" s="86">
        <v>3392.04848</v>
      </c>
      <c r="D15" s="35">
        <v>4247.42129</v>
      </c>
      <c r="E15" s="35">
        <v>3768.71828</v>
      </c>
      <c r="F15" s="36">
        <v>2403.54526</v>
      </c>
      <c r="G15" s="46">
        <v>1348.01218</v>
      </c>
      <c r="H15" s="46">
        <v>772.55102</v>
      </c>
      <c r="I15" s="46">
        <v>538.12143</v>
      </c>
      <c r="J15" s="46">
        <v>503.43164</v>
      </c>
      <c r="K15" s="46">
        <v>343.48607</v>
      </c>
      <c r="L15" s="46">
        <v>315.80943</v>
      </c>
      <c r="M15" s="46">
        <v>679.02766</v>
      </c>
      <c r="N15" s="46">
        <v>2404.37338</v>
      </c>
      <c r="O15" s="46">
        <v>7738.64871</v>
      </c>
      <c r="P15" s="47">
        <v>10700.98628</v>
      </c>
      <c r="Q15" s="97">
        <f t="shared" si="5"/>
        <v>55.977702722997584</v>
      </c>
      <c r="R15" s="97">
        <f t="shared" si="6"/>
        <v>10.224081141126174</v>
      </c>
      <c r="S15" s="97">
        <f t="shared" si="7"/>
        <v>12.630805439800099</v>
      </c>
    </row>
    <row r="16" spans="1:19" ht="11.25" customHeight="1" outlineLevel="2">
      <c r="A16" s="29"/>
      <c r="B16" s="67" t="s">
        <v>19</v>
      </c>
      <c r="C16" s="86">
        <v>764.80254</v>
      </c>
      <c r="D16" s="35">
        <v>697.54489</v>
      </c>
      <c r="E16" s="35">
        <v>579.21856</v>
      </c>
      <c r="F16" s="36">
        <v>1527.3491</v>
      </c>
      <c r="G16" s="46">
        <v>904.19502</v>
      </c>
      <c r="H16" s="46">
        <v>660.04411</v>
      </c>
      <c r="I16" s="46">
        <v>1241.26148</v>
      </c>
      <c r="J16" s="46">
        <v>1568.5867</v>
      </c>
      <c r="K16" s="46">
        <v>1843.14421</v>
      </c>
      <c r="L16" s="46">
        <v>1573.39023</v>
      </c>
      <c r="M16" s="46">
        <v>2104.70096</v>
      </c>
      <c r="N16" s="46">
        <v>3080.22421</v>
      </c>
      <c r="O16" s="46">
        <v>7761.17956</v>
      </c>
      <c r="P16" s="47">
        <v>6024.34662</v>
      </c>
      <c r="Q16" s="97">
        <f>+C16*100/C$13</f>
        <v>12.62124921808708</v>
      </c>
      <c r="R16" s="97">
        <f t="shared" si="6"/>
        <v>23.583446748950998</v>
      </c>
      <c r="S16" s="97">
        <f t="shared" si="7"/>
        <v>7.110779143914325</v>
      </c>
    </row>
    <row r="17" spans="1:19" ht="11.25" customHeight="1" outlineLevel="2">
      <c r="A17" s="29"/>
      <c r="B17" s="67" t="s">
        <v>21</v>
      </c>
      <c r="C17" s="86"/>
      <c r="D17" s="35"/>
      <c r="E17" s="35"/>
      <c r="F17" s="36"/>
      <c r="G17" s="46"/>
      <c r="H17" s="46"/>
      <c r="I17" s="46"/>
      <c r="J17" s="46"/>
      <c r="K17" s="46"/>
      <c r="L17" s="46"/>
      <c r="M17" s="46"/>
      <c r="N17" s="46">
        <v>17.80868</v>
      </c>
      <c r="O17" s="46">
        <v>12.59714</v>
      </c>
      <c r="P17" s="47"/>
      <c r="Q17" s="97">
        <f>+C17*100/C$13</f>
        <v>0</v>
      </c>
      <c r="R17" s="97">
        <f t="shared" si="6"/>
        <v>0</v>
      </c>
      <c r="S17" s="97">
        <f t="shared" si="7"/>
        <v>0</v>
      </c>
    </row>
    <row r="18" spans="1:19" ht="11.25" customHeight="1" outlineLevel="2">
      <c r="A18" s="29"/>
      <c r="B18" s="67" t="s">
        <v>22</v>
      </c>
      <c r="C18" s="86"/>
      <c r="D18" s="35"/>
      <c r="E18" s="35"/>
      <c r="F18" s="36"/>
      <c r="G18" s="46">
        <v>103.16842</v>
      </c>
      <c r="H18" s="46">
        <v>191.02444</v>
      </c>
      <c r="I18" s="46">
        <v>98.34673</v>
      </c>
      <c r="J18" s="46">
        <v>63.78773</v>
      </c>
      <c r="K18" s="46">
        <v>91.67423</v>
      </c>
      <c r="L18" s="46">
        <v>44.67666</v>
      </c>
      <c r="M18" s="46">
        <v>48.96333</v>
      </c>
      <c r="N18" s="46">
        <v>310.1801</v>
      </c>
      <c r="O18" s="46">
        <v>289.60777</v>
      </c>
      <c r="P18" s="47">
        <v>210.84873</v>
      </c>
      <c r="Q18" s="97">
        <f>+C18*100/C$13</f>
        <v>0</v>
      </c>
      <c r="R18" s="97">
        <f t="shared" si="6"/>
        <v>1.8685465611069003</v>
      </c>
      <c r="S18" s="97">
        <f t="shared" si="7"/>
        <v>0.24887325487337622</v>
      </c>
    </row>
    <row r="19" spans="1:19" ht="11.25" customHeight="1" outlineLevel="2">
      <c r="A19" s="29"/>
      <c r="B19" s="67" t="s">
        <v>18</v>
      </c>
      <c r="C19" s="86"/>
      <c r="D19" s="35"/>
      <c r="E19" s="35"/>
      <c r="F19" s="36"/>
      <c r="G19" s="46"/>
      <c r="H19" s="46"/>
      <c r="I19" s="46"/>
      <c r="J19" s="46"/>
      <c r="K19" s="46"/>
      <c r="L19" s="46"/>
      <c r="M19" s="46"/>
      <c r="N19" s="46">
        <v>14947.22835</v>
      </c>
      <c r="O19" s="46">
        <v>23004.64381</v>
      </c>
      <c r="P19" s="47">
        <v>50415.03566</v>
      </c>
      <c r="Q19" s="97">
        <f>+C19*100/C$13</f>
        <v>0</v>
      </c>
      <c r="R19" s="97">
        <f t="shared" si="6"/>
        <v>0</v>
      </c>
      <c r="S19" s="97">
        <f t="shared" si="7"/>
        <v>59.50689871009198</v>
      </c>
    </row>
    <row r="20" spans="1:19" ht="11.25" customHeight="1" outlineLevel="2">
      <c r="A20" s="29"/>
      <c r="B20" s="67" t="s">
        <v>23</v>
      </c>
      <c r="C20" s="88">
        <v>1902.79115</v>
      </c>
      <c r="D20" s="48">
        <v>3158.7754</v>
      </c>
      <c r="E20" s="48">
        <v>1904.45846</v>
      </c>
      <c r="F20" s="36">
        <v>1927.31106</v>
      </c>
      <c r="G20" s="32">
        <v>2017.13276</v>
      </c>
      <c r="H20" s="32">
        <v>2283.09088</v>
      </c>
      <c r="I20" s="46">
        <v>3385.54461</v>
      </c>
      <c r="J20" s="46">
        <v>3177.92004</v>
      </c>
      <c r="K20" s="46">
        <v>2217.04839</v>
      </c>
      <c r="L20" s="46">
        <v>1395.14598</v>
      </c>
      <c r="M20" s="46">
        <v>1561.1686</v>
      </c>
      <c r="N20" s="46">
        <v>6309.23671</v>
      </c>
      <c r="O20" s="46">
        <v>16945.08238</v>
      </c>
      <c r="P20" s="47">
        <v>17252.01789</v>
      </c>
      <c r="Q20" s="97">
        <f t="shared" si="5"/>
        <v>31.401048058915332</v>
      </c>
      <c r="R20" s="97">
        <f t="shared" si="6"/>
        <v>64.32392554881594</v>
      </c>
      <c r="S20" s="97">
        <f t="shared" si="7"/>
        <v>20.36325210693949</v>
      </c>
    </row>
    <row r="21" spans="1:19" s="1" customFormat="1" ht="13.5" customHeight="1" outlineLevel="1">
      <c r="A21" s="41" t="s">
        <v>12</v>
      </c>
      <c r="B21" s="56"/>
      <c r="C21" s="87">
        <f aca="true" t="shared" si="8" ref="C21:R21">SUM(C22:C28)</f>
        <v>3042.55854</v>
      </c>
      <c r="D21" s="44">
        <f t="shared" si="8"/>
        <v>4627.801670000001</v>
      </c>
      <c r="E21" s="44">
        <f t="shared" si="8"/>
        <v>3115.0598099999997</v>
      </c>
      <c r="F21" s="44">
        <f t="shared" si="8"/>
        <v>2538.05053</v>
      </c>
      <c r="G21" s="50">
        <f t="shared" si="8"/>
        <v>1998.02398</v>
      </c>
      <c r="H21" s="50">
        <f t="shared" si="8"/>
        <v>1869.0907599999998</v>
      </c>
      <c r="I21" s="50">
        <f t="shared" si="8"/>
        <v>2565.4624400000002</v>
      </c>
      <c r="J21" s="50">
        <f t="shared" si="8"/>
        <v>3101.70239</v>
      </c>
      <c r="K21" s="50">
        <f t="shared" si="8"/>
        <v>3392.75264</v>
      </c>
      <c r="L21" s="50">
        <f t="shared" si="8"/>
        <v>2459.49417</v>
      </c>
      <c r="M21" s="50">
        <f t="shared" si="8"/>
        <v>2167.48979</v>
      </c>
      <c r="N21" s="50">
        <f t="shared" si="8"/>
        <v>22631.35872</v>
      </c>
      <c r="O21" s="50">
        <f t="shared" si="8"/>
        <v>41049.430490000006</v>
      </c>
      <c r="P21" s="51">
        <f t="shared" si="8"/>
        <v>90290.75789000001</v>
      </c>
      <c r="Q21" s="78">
        <f t="shared" si="8"/>
        <v>100</v>
      </c>
      <c r="R21" s="78">
        <f t="shared" si="8"/>
        <v>99.99999999999999</v>
      </c>
      <c r="S21" s="78">
        <f>SUM(S22:S28)</f>
        <v>100</v>
      </c>
    </row>
    <row r="22" spans="1:19" ht="11.25" customHeight="1" outlineLevel="2">
      <c r="A22" s="29"/>
      <c r="B22" s="55" t="s">
        <v>25</v>
      </c>
      <c r="C22" s="86"/>
      <c r="D22" s="35"/>
      <c r="E22" s="35"/>
      <c r="F22" s="36"/>
      <c r="G22" s="33"/>
      <c r="H22" s="33"/>
      <c r="I22" s="33"/>
      <c r="J22" s="33"/>
      <c r="K22" s="33"/>
      <c r="L22" s="33"/>
      <c r="M22" s="33"/>
      <c r="N22" s="33"/>
      <c r="O22" s="33"/>
      <c r="P22" s="52">
        <v>11.61426</v>
      </c>
      <c r="Q22" s="97">
        <f aca="true" t="shared" si="9" ref="Q22:Q28">+C22*100/C$21</f>
        <v>0</v>
      </c>
      <c r="R22" s="97">
        <f aca="true" t="shared" si="10" ref="R22:R28">+I22*100/I$21</f>
        <v>0</v>
      </c>
      <c r="S22" s="97">
        <f aca="true" t="shared" si="11" ref="S22:S28">+P22*100/P$21</f>
        <v>0.012863176997749307</v>
      </c>
    </row>
    <row r="23" spans="1:19" ht="11.25" customHeight="1" outlineLevel="2">
      <c r="A23" s="29"/>
      <c r="B23" s="55" t="s">
        <v>20</v>
      </c>
      <c r="C23" s="86">
        <v>1202.05844</v>
      </c>
      <c r="D23" s="35">
        <v>1649.88932</v>
      </c>
      <c r="E23" s="35">
        <v>1544.80361</v>
      </c>
      <c r="F23" s="36">
        <v>949.33549</v>
      </c>
      <c r="G23" s="33">
        <v>823.68912</v>
      </c>
      <c r="H23" s="33">
        <v>404.99357</v>
      </c>
      <c r="I23" s="33">
        <v>437.83693</v>
      </c>
      <c r="J23" s="33">
        <v>360.51569</v>
      </c>
      <c r="K23" s="33">
        <v>508.59943</v>
      </c>
      <c r="L23" s="33">
        <v>546.45699</v>
      </c>
      <c r="M23" s="33">
        <v>555.38981</v>
      </c>
      <c r="N23" s="33">
        <v>1404.07771</v>
      </c>
      <c r="O23" s="33">
        <v>4149.43059</v>
      </c>
      <c r="P23" s="52">
        <v>4515.59622</v>
      </c>
      <c r="Q23" s="97">
        <f t="shared" si="9"/>
        <v>39.50814501008746</v>
      </c>
      <c r="R23" s="97">
        <f t="shared" si="10"/>
        <v>17.066588977229383</v>
      </c>
      <c r="S23" s="97">
        <f t="shared" si="11"/>
        <v>5.001172130486809</v>
      </c>
    </row>
    <row r="24" spans="1:19" ht="11.25" customHeight="1" outlineLevel="2">
      <c r="A24" s="29"/>
      <c r="B24" s="55" t="s">
        <v>19</v>
      </c>
      <c r="C24" s="86">
        <v>492.54439</v>
      </c>
      <c r="D24" s="35">
        <v>413.82811</v>
      </c>
      <c r="E24" s="35">
        <v>246.3115</v>
      </c>
      <c r="F24" s="36">
        <v>512.8718</v>
      </c>
      <c r="G24" s="33">
        <v>274.14068</v>
      </c>
      <c r="H24" s="33">
        <v>309.42126</v>
      </c>
      <c r="I24" s="33">
        <v>354.59135</v>
      </c>
      <c r="J24" s="33">
        <v>675.37147</v>
      </c>
      <c r="K24" s="33">
        <v>682.54385</v>
      </c>
      <c r="L24" s="33">
        <v>767.9252</v>
      </c>
      <c r="M24" s="33">
        <v>682.27362</v>
      </c>
      <c r="N24" s="33">
        <v>1698.13242</v>
      </c>
      <c r="O24" s="33">
        <v>2356.96372</v>
      </c>
      <c r="P24" s="52">
        <v>3443.37078</v>
      </c>
      <c r="Q24" s="97">
        <f t="shared" si="9"/>
        <v>16.188493451304307</v>
      </c>
      <c r="R24" s="97">
        <f t="shared" si="10"/>
        <v>13.821732272174676</v>
      </c>
      <c r="S24" s="97">
        <f t="shared" si="11"/>
        <v>3.8136470004992225</v>
      </c>
    </row>
    <row r="25" spans="1:19" ht="11.25" customHeight="1" outlineLevel="2">
      <c r="A25" s="29"/>
      <c r="B25" s="55" t="s">
        <v>21</v>
      </c>
      <c r="C25" s="86">
        <v>143.16074</v>
      </c>
      <c r="D25" s="35">
        <v>324.40436</v>
      </c>
      <c r="E25" s="35">
        <v>3.07148</v>
      </c>
      <c r="F25" s="36">
        <v>58.05702</v>
      </c>
      <c r="G25" s="33">
        <v>23.7162</v>
      </c>
      <c r="H25" s="33"/>
      <c r="I25" s="33"/>
      <c r="J25" s="33"/>
      <c r="K25" s="33"/>
      <c r="L25" s="33"/>
      <c r="M25" s="33"/>
      <c r="N25" s="33">
        <v>12.73175</v>
      </c>
      <c r="O25" s="33">
        <v>136.47742</v>
      </c>
      <c r="P25" s="52">
        <v>12.72354</v>
      </c>
      <c r="Q25" s="97">
        <f t="shared" si="9"/>
        <v>4.705274791524636</v>
      </c>
      <c r="R25" s="97">
        <f t="shared" si="10"/>
        <v>0</v>
      </c>
      <c r="S25" s="97">
        <f t="shared" si="11"/>
        <v>0.014091741278216885</v>
      </c>
    </row>
    <row r="26" spans="1:19" ht="11.25" customHeight="1" outlineLevel="2">
      <c r="A26" s="29"/>
      <c r="B26" s="55" t="s">
        <v>22</v>
      </c>
      <c r="C26" s="86"/>
      <c r="D26" s="35"/>
      <c r="E26" s="35"/>
      <c r="F26" s="36">
        <v>31.17027</v>
      </c>
      <c r="G26" s="33">
        <v>38.30702</v>
      </c>
      <c r="H26" s="33">
        <v>69.47974</v>
      </c>
      <c r="I26" s="33">
        <v>22.75678</v>
      </c>
      <c r="J26" s="33">
        <v>83.68301</v>
      </c>
      <c r="K26" s="33">
        <v>50.11662</v>
      </c>
      <c r="L26" s="33">
        <v>49.66772</v>
      </c>
      <c r="M26" s="33">
        <v>54.13077</v>
      </c>
      <c r="N26" s="33">
        <v>102.43996</v>
      </c>
      <c r="O26" s="33">
        <v>79.72854</v>
      </c>
      <c r="P26" s="52">
        <v>100.05515</v>
      </c>
      <c r="Q26" s="97">
        <f t="shared" si="9"/>
        <v>0</v>
      </c>
      <c r="R26" s="97">
        <f t="shared" si="10"/>
        <v>0.8870439748086897</v>
      </c>
      <c r="S26" s="97">
        <f t="shared" si="11"/>
        <v>0.11081438714014984</v>
      </c>
    </row>
    <row r="27" spans="1:19" ht="11.25" customHeight="1" outlineLevel="2">
      <c r="A27" s="29"/>
      <c r="B27" s="55" t="s">
        <v>18</v>
      </c>
      <c r="C27" s="88"/>
      <c r="D27" s="48"/>
      <c r="E27" s="48"/>
      <c r="F27" s="36"/>
      <c r="G27" s="33"/>
      <c r="H27" s="33"/>
      <c r="I27" s="33"/>
      <c r="J27" s="33"/>
      <c r="K27" s="33"/>
      <c r="L27" s="33"/>
      <c r="M27" s="33"/>
      <c r="N27" s="33">
        <v>16193.82196</v>
      </c>
      <c r="O27" s="33">
        <v>27337.47546</v>
      </c>
      <c r="P27" s="52">
        <v>74689.87368</v>
      </c>
      <c r="Q27" s="97">
        <f t="shared" si="9"/>
        <v>0</v>
      </c>
      <c r="R27" s="97">
        <f t="shared" si="10"/>
        <v>0</v>
      </c>
      <c r="S27" s="97">
        <f t="shared" si="11"/>
        <v>82.72150486431143</v>
      </c>
    </row>
    <row r="28" spans="1:19" ht="11.25" customHeight="1" outlineLevel="2">
      <c r="A28" s="29"/>
      <c r="B28" s="66" t="s">
        <v>23</v>
      </c>
      <c r="C28" s="86">
        <v>1204.79497</v>
      </c>
      <c r="D28" s="35">
        <v>2239.67988</v>
      </c>
      <c r="E28" s="35">
        <v>1320.87322</v>
      </c>
      <c r="F28" s="36">
        <v>986.61595</v>
      </c>
      <c r="G28" s="33">
        <v>838.17096</v>
      </c>
      <c r="H28" s="33">
        <v>1085.19619</v>
      </c>
      <c r="I28" s="33">
        <v>1750.27738</v>
      </c>
      <c r="J28" s="33">
        <v>1982.13222</v>
      </c>
      <c r="K28" s="33">
        <v>2151.49274</v>
      </c>
      <c r="L28" s="33">
        <v>1095.44426</v>
      </c>
      <c r="M28" s="33">
        <v>875.69559</v>
      </c>
      <c r="N28" s="33">
        <v>3220.15492</v>
      </c>
      <c r="O28" s="33">
        <v>6989.35476</v>
      </c>
      <c r="P28" s="52">
        <v>7517.52426</v>
      </c>
      <c r="Q28" s="97">
        <f t="shared" si="9"/>
        <v>39.598086747083585</v>
      </c>
      <c r="R28" s="97">
        <f t="shared" si="10"/>
        <v>68.22463477578724</v>
      </c>
      <c r="S28" s="97">
        <f t="shared" si="11"/>
        <v>8.325906699286428</v>
      </c>
    </row>
    <row r="29" spans="1:21" s="1" customFormat="1" ht="13.5" customHeight="1" outlineLevel="1">
      <c r="A29" s="41" t="s">
        <v>14</v>
      </c>
      <c r="B29" s="56"/>
      <c r="C29" s="87">
        <f aca="true" t="shared" si="12" ref="C29:S29">SUM(C30:C37)</f>
        <v>4450.93696</v>
      </c>
      <c r="D29" s="43">
        <f t="shared" si="12"/>
        <v>6251.00043</v>
      </c>
      <c r="E29" s="43">
        <f t="shared" si="12"/>
        <v>4218.18561</v>
      </c>
      <c r="F29" s="43">
        <f t="shared" si="12"/>
        <v>4171.0406</v>
      </c>
      <c r="G29" s="42">
        <f t="shared" si="12"/>
        <v>3081.1116500000003</v>
      </c>
      <c r="H29" s="42">
        <f t="shared" si="12"/>
        <v>2433.9336000000003</v>
      </c>
      <c r="I29" s="42">
        <f t="shared" si="12"/>
        <v>3316.6977399999996</v>
      </c>
      <c r="J29" s="42">
        <f t="shared" si="12"/>
        <v>3157.2334199999996</v>
      </c>
      <c r="K29" s="42">
        <f t="shared" si="12"/>
        <v>3689.43865</v>
      </c>
      <c r="L29" s="42">
        <f t="shared" si="12"/>
        <v>2621.99516</v>
      </c>
      <c r="M29" s="42">
        <f t="shared" si="12"/>
        <v>3148.56009</v>
      </c>
      <c r="N29" s="42">
        <f t="shared" si="12"/>
        <v>4984.095230000001</v>
      </c>
      <c r="O29" s="42">
        <f t="shared" si="12"/>
        <v>7153.28802</v>
      </c>
      <c r="P29" s="45">
        <f t="shared" si="12"/>
        <v>7286.051290000001</v>
      </c>
      <c r="Q29" s="78">
        <f t="shared" si="12"/>
        <v>99.99999999999999</v>
      </c>
      <c r="R29" s="78">
        <f t="shared" si="12"/>
        <v>100.00000000000001</v>
      </c>
      <c r="S29" s="78">
        <f t="shared" si="12"/>
        <v>99.99999999999999</v>
      </c>
      <c r="T29" s="62"/>
      <c r="U29" s="74"/>
    </row>
    <row r="30" spans="1:20" ht="11.25" customHeight="1" outlineLevel="2">
      <c r="A30" s="29"/>
      <c r="B30" s="55" t="s">
        <v>24</v>
      </c>
      <c r="C30" s="86"/>
      <c r="D30" s="31"/>
      <c r="E30" s="31"/>
      <c r="F30" s="32"/>
      <c r="G30" s="53"/>
      <c r="H30" s="53"/>
      <c r="I30" s="53"/>
      <c r="J30" s="53"/>
      <c r="K30" s="53"/>
      <c r="L30" s="53"/>
      <c r="M30" s="53"/>
      <c r="N30" s="53"/>
      <c r="O30" s="53"/>
      <c r="P30" s="54">
        <v>88.94874</v>
      </c>
      <c r="Q30" s="97">
        <f aca="true" t="shared" si="13" ref="Q30:Q37">+C30*100/C$29</f>
        <v>0</v>
      </c>
      <c r="R30" s="97">
        <f aca="true" t="shared" si="14" ref="R30:R37">+I30*100/I$29</f>
        <v>0</v>
      </c>
      <c r="S30" s="97">
        <f aca="true" t="shared" si="15" ref="S30:S37">+P30*100/P$29</f>
        <v>1.220808589723776</v>
      </c>
      <c r="T30" s="73"/>
    </row>
    <row r="31" spans="1:20" ht="11.25" customHeight="1" outlineLevel="2">
      <c r="A31" s="29"/>
      <c r="B31" s="55" t="s">
        <v>25</v>
      </c>
      <c r="C31" s="86"/>
      <c r="D31" s="31"/>
      <c r="E31" s="31"/>
      <c r="F31" s="32"/>
      <c r="G31" s="53"/>
      <c r="H31" s="53"/>
      <c r="I31" s="53"/>
      <c r="J31" s="53"/>
      <c r="K31" s="53"/>
      <c r="L31" s="53"/>
      <c r="M31" s="53"/>
      <c r="N31" s="53"/>
      <c r="O31" s="53"/>
      <c r="P31" s="54">
        <v>443.20669</v>
      </c>
      <c r="Q31" s="97">
        <f t="shared" si="13"/>
        <v>0</v>
      </c>
      <c r="R31" s="97">
        <f t="shared" si="14"/>
        <v>0</v>
      </c>
      <c r="S31" s="97">
        <f t="shared" si="15"/>
        <v>6.0829477087032675</v>
      </c>
      <c r="T31" s="73"/>
    </row>
    <row r="32" spans="1:20" ht="11.25" customHeight="1" outlineLevel="2">
      <c r="A32" s="29"/>
      <c r="B32" s="55" t="s">
        <v>20</v>
      </c>
      <c r="C32" s="86">
        <v>2701.00746</v>
      </c>
      <c r="D32" s="31">
        <v>3667.20638</v>
      </c>
      <c r="E32" s="31">
        <v>2832.01746</v>
      </c>
      <c r="F32" s="32">
        <v>2036.76169</v>
      </c>
      <c r="G32" s="53">
        <v>1047.00801</v>
      </c>
      <c r="H32" s="53">
        <v>575.73767</v>
      </c>
      <c r="I32" s="53">
        <v>603.39748</v>
      </c>
      <c r="J32" s="53">
        <v>681.42187</v>
      </c>
      <c r="K32" s="53">
        <v>729.66011</v>
      </c>
      <c r="L32" s="53">
        <v>624.91696</v>
      </c>
      <c r="M32" s="53">
        <v>569.7396</v>
      </c>
      <c r="N32" s="53">
        <v>683.5753</v>
      </c>
      <c r="O32" s="53">
        <v>1559.15389</v>
      </c>
      <c r="P32" s="54">
        <v>2205.33088</v>
      </c>
      <c r="Q32" s="97">
        <f t="shared" si="13"/>
        <v>60.68401966313178</v>
      </c>
      <c r="R32" s="97">
        <f t="shared" si="14"/>
        <v>18.192718399476465</v>
      </c>
      <c r="S32" s="97">
        <f t="shared" si="15"/>
        <v>30.267847318434118</v>
      </c>
      <c r="T32" s="73"/>
    </row>
    <row r="33" spans="1:20" ht="11.25" customHeight="1" outlineLevel="2">
      <c r="A33" s="29"/>
      <c r="B33" s="55" t="s">
        <v>19</v>
      </c>
      <c r="C33" s="86">
        <v>819.63031</v>
      </c>
      <c r="D33" s="31">
        <v>1159.65494</v>
      </c>
      <c r="E33" s="31">
        <v>585.38967</v>
      </c>
      <c r="F33" s="32">
        <v>1298.52658</v>
      </c>
      <c r="G33" s="53">
        <v>1324.19964</v>
      </c>
      <c r="H33" s="53">
        <v>762.71937</v>
      </c>
      <c r="I33" s="53">
        <v>810.17057</v>
      </c>
      <c r="J33" s="53">
        <v>1041.23392</v>
      </c>
      <c r="K33" s="53">
        <v>1136.02318</v>
      </c>
      <c r="L33" s="53">
        <v>899.94031</v>
      </c>
      <c r="M33" s="53">
        <v>998.78639</v>
      </c>
      <c r="N33" s="53">
        <v>1317.75311</v>
      </c>
      <c r="O33" s="53">
        <v>1318.39026</v>
      </c>
      <c r="P33" s="54">
        <v>1285.32174</v>
      </c>
      <c r="Q33" s="97">
        <f t="shared" si="13"/>
        <v>18.4147813677415</v>
      </c>
      <c r="R33" s="97">
        <f t="shared" si="14"/>
        <v>24.427024513846717</v>
      </c>
      <c r="S33" s="97">
        <f t="shared" si="15"/>
        <v>17.64085495478306</v>
      </c>
      <c r="T33" s="73"/>
    </row>
    <row r="34" spans="1:20" ht="11.25" customHeight="1" outlineLevel="2">
      <c r="A34" s="29"/>
      <c r="B34" s="55" t="s">
        <v>21</v>
      </c>
      <c r="C34" s="86">
        <v>60.15059</v>
      </c>
      <c r="D34" s="31">
        <v>167.9103</v>
      </c>
      <c r="E34" s="31">
        <v>100.64131</v>
      </c>
      <c r="F34" s="32">
        <v>76.23212</v>
      </c>
      <c r="G34" s="53">
        <v>40.59812</v>
      </c>
      <c r="H34" s="53"/>
      <c r="I34" s="53"/>
      <c r="J34" s="53"/>
      <c r="K34" s="53">
        <v>16.64481</v>
      </c>
      <c r="L34" s="53"/>
      <c r="M34" s="53"/>
      <c r="N34" s="53"/>
      <c r="O34" s="53">
        <v>86.95428</v>
      </c>
      <c r="P34" s="54"/>
      <c r="Q34" s="97">
        <f t="shared" si="13"/>
        <v>1.3514141076489208</v>
      </c>
      <c r="R34" s="97">
        <f t="shared" si="14"/>
        <v>0</v>
      </c>
      <c r="S34" s="97">
        <f t="shared" si="15"/>
        <v>0</v>
      </c>
      <c r="T34" s="73"/>
    </row>
    <row r="35" spans="1:20" ht="11.25" customHeight="1" outlineLevel="2">
      <c r="A35" s="29"/>
      <c r="B35" s="55" t="s">
        <v>22</v>
      </c>
      <c r="C35" s="86">
        <v>111.01235</v>
      </c>
      <c r="D35" s="31">
        <v>120.8305</v>
      </c>
      <c r="E35" s="31">
        <v>103.35077</v>
      </c>
      <c r="F35" s="32">
        <v>104.63135</v>
      </c>
      <c r="G35" s="53">
        <v>85.53564</v>
      </c>
      <c r="H35" s="53">
        <v>104.9942</v>
      </c>
      <c r="I35" s="53">
        <v>40.17169</v>
      </c>
      <c r="J35" s="53">
        <v>123.40983</v>
      </c>
      <c r="K35" s="53">
        <v>44.81796</v>
      </c>
      <c r="L35" s="53">
        <v>144.52064</v>
      </c>
      <c r="M35" s="53">
        <v>223.78082</v>
      </c>
      <c r="N35" s="53">
        <v>163.78675</v>
      </c>
      <c r="O35" s="53">
        <v>136.87865</v>
      </c>
      <c r="P35" s="54">
        <v>364.79506</v>
      </c>
      <c r="Q35" s="97">
        <f t="shared" si="13"/>
        <v>2.4941344035571333</v>
      </c>
      <c r="R35" s="97">
        <f t="shared" si="14"/>
        <v>1.2111953861674476</v>
      </c>
      <c r="S35" s="97">
        <f t="shared" si="15"/>
        <v>5.006759429496137</v>
      </c>
      <c r="T35" s="73"/>
    </row>
    <row r="36" spans="1:20" ht="11.25" customHeight="1" outlineLevel="2">
      <c r="A36" s="29"/>
      <c r="B36" s="55" t="s">
        <v>18</v>
      </c>
      <c r="C36" s="86"/>
      <c r="D36" s="31"/>
      <c r="E36" s="31"/>
      <c r="F36" s="32"/>
      <c r="G36" s="53"/>
      <c r="H36" s="53"/>
      <c r="I36" s="53"/>
      <c r="J36" s="53"/>
      <c r="K36" s="53"/>
      <c r="L36" s="53"/>
      <c r="M36" s="53"/>
      <c r="N36" s="53">
        <v>1006.02768</v>
      </c>
      <c r="O36" s="53">
        <v>1487.85179</v>
      </c>
      <c r="P36" s="54">
        <v>480.60443</v>
      </c>
      <c r="Q36" s="97">
        <f t="shared" si="13"/>
        <v>0</v>
      </c>
      <c r="R36" s="97">
        <f t="shared" si="14"/>
        <v>0</v>
      </c>
      <c r="S36" s="97">
        <f t="shared" si="15"/>
        <v>6.596226280476814</v>
      </c>
      <c r="T36" s="73"/>
    </row>
    <row r="37" spans="1:20" ht="11.25" customHeight="1" outlineLevel="2">
      <c r="A37" s="29"/>
      <c r="B37" s="55" t="s">
        <v>23</v>
      </c>
      <c r="C37" s="86">
        <v>759.13625</v>
      </c>
      <c r="D37" s="31">
        <v>1135.39831</v>
      </c>
      <c r="E37" s="31">
        <v>596.7864</v>
      </c>
      <c r="F37" s="32">
        <v>654.88886</v>
      </c>
      <c r="G37" s="53">
        <v>583.77024</v>
      </c>
      <c r="H37" s="53">
        <v>990.48236</v>
      </c>
      <c r="I37" s="53">
        <v>1862.958</v>
      </c>
      <c r="J37" s="53">
        <v>1311.1678</v>
      </c>
      <c r="K37" s="53">
        <v>1762.29259</v>
      </c>
      <c r="L37" s="53">
        <v>952.61725</v>
      </c>
      <c r="M37" s="53">
        <v>1356.25328</v>
      </c>
      <c r="N37" s="53">
        <v>1812.95239</v>
      </c>
      <c r="O37" s="53">
        <v>2564.05915</v>
      </c>
      <c r="P37" s="54">
        <v>2417.84375</v>
      </c>
      <c r="Q37" s="97">
        <f t="shared" si="13"/>
        <v>17.055650457920663</v>
      </c>
      <c r="R37" s="97">
        <f t="shared" si="14"/>
        <v>56.16906170050939</v>
      </c>
      <c r="S37" s="97">
        <f t="shared" si="15"/>
        <v>33.18455571838281</v>
      </c>
      <c r="T37" s="73"/>
    </row>
    <row r="38" spans="1:19" s="1" customFormat="1" ht="11.25" customHeight="1" outlineLevel="2">
      <c r="A38" s="41" t="s">
        <v>15</v>
      </c>
      <c r="B38" s="56"/>
      <c r="C38" s="89">
        <f>SUM(C39:C45)</f>
        <v>3776.9772599999997</v>
      </c>
      <c r="D38" s="79">
        <f aca="true" t="shared" si="16" ref="D38:S38">SUM(D39:D45)</f>
        <v>5953.180869999999</v>
      </c>
      <c r="E38" s="79">
        <f t="shared" si="16"/>
        <v>4297.89532</v>
      </c>
      <c r="F38" s="80">
        <f t="shared" si="16"/>
        <v>3703.1484599999994</v>
      </c>
      <c r="G38" s="81">
        <f t="shared" si="16"/>
        <v>3614.78567</v>
      </c>
      <c r="H38" s="81">
        <f t="shared" si="16"/>
        <v>2384.1192</v>
      </c>
      <c r="I38" s="82">
        <f t="shared" si="16"/>
        <v>2653.82821</v>
      </c>
      <c r="J38" s="82">
        <f t="shared" si="16"/>
        <v>1987.6164</v>
      </c>
      <c r="K38" s="82">
        <f t="shared" si="16"/>
        <v>2509.8646599999997</v>
      </c>
      <c r="L38" s="82">
        <f t="shared" si="16"/>
        <v>1844.3767200000002</v>
      </c>
      <c r="M38" s="82">
        <f t="shared" si="16"/>
        <v>1719.8082</v>
      </c>
      <c r="N38" s="82">
        <f t="shared" si="16"/>
        <v>14059.02343</v>
      </c>
      <c r="O38" s="82">
        <f t="shared" si="16"/>
        <v>34350.42258</v>
      </c>
      <c r="P38" s="83">
        <f t="shared" si="16"/>
        <v>84250.64636999999</v>
      </c>
      <c r="Q38" s="42">
        <f t="shared" si="16"/>
        <v>100.00000000000001</v>
      </c>
      <c r="R38" s="42">
        <f t="shared" si="16"/>
        <v>100</v>
      </c>
      <c r="S38" s="42">
        <f t="shared" si="16"/>
        <v>100.00000000000001</v>
      </c>
    </row>
    <row r="39" spans="1:19" ht="11.25" customHeight="1" outlineLevel="2">
      <c r="A39" s="29"/>
      <c r="B39" s="55" t="s">
        <v>25</v>
      </c>
      <c r="C39" s="86"/>
      <c r="D39" s="35"/>
      <c r="E39" s="35"/>
      <c r="F39" s="36"/>
      <c r="G39" s="39"/>
      <c r="H39" s="39"/>
      <c r="I39" s="39"/>
      <c r="J39" s="39"/>
      <c r="K39" s="39"/>
      <c r="L39" s="39"/>
      <c r="M39" s="39"/>
      <c r="N39" s="39"/>
      <c r="O39" s="39"/>
      <c r="P39" s="40">
        <v>59.056</v>
      </c>
      <c r="Q39" s="97">
        <f aca="true" t="shared" si="17" ref="Q39:Q45">+C39*100/C$38</f>
        <v>0</v>
      </c>
      <c r="R39" s="97">
        <f aca="true" t="shared" si="18" ref="R39:R45">+I39*100/I$38</f>
        <v>0</v>
      </c>
      <c r="S39" s="97">
        <f aca="true" t="shared" si="19" ref="S39:S45">+P39*100/P$38</f>
        <v>0.07009560465642752</v>
      </c>
    </row>
    <row r="40" spans="1:19" ht="11.25" customHeight="1" outlineLevel="2">
      <c r="A40" s="29"/>
      <c r="B40" s="55" t="s">
        <v>20</v>
      </c>
      <c r="C40" s="86">
        <v>2588.02851</v>
      </c>
      <c r="D40" s="35">
        <v>4136.61786</v>
      </c>
      <c r="E40" s="35">
        <v>3670.23992</v>
      </c>
      <c r="F40" s="36">
        <v>2717.53869</v>
      </c>
      <c r="G40" s="39">
        <v>2686.88961</v>
      </c>
      <c r="H40" s="39">
        <v>1740.9726</v>
      </c>
      <c r="I40" s="39">
        <v>1454.75166</v>
      </c>
      <c r="J40" s="39">
        <v>720.97441</v>
      </c>
      <c r="K40" s="39">
        <v>831.36506</v>
      </c>
      <c r="L40" s="39">
        <v>656.95993</v>
      </c>
      <c r="M40" s="39">
        <v>615.78294</v>
      </c>
      <c r="N40" s="39">
        <v>1383.07664</v>
      </c>
      <c r="O40" s="39">
        <v>2432.97738</v>
      </c>
      <c r="P40" s="40">
        <v>3049.72163</v>
      </c>
      <c r="Q40" s="97">
        <f t="shared" si="17"/>
        <v>68.52115678345388</v>
      </c>
      <c r="R40" s="97">
        <f t="shared" si="18"/>
        <v>54.817099860431426</v>
      </c>
      <c r="S40" s="97">
        <f t="shared" si="19"/>
        <v>3.6198198606176466</v>
      </c>
    </row>
    <row r="41" spans="1:19" ht="11.25" customHeight="1" outlineLevel="2">
      <c r="A41" s="29"/>
      <c r="B41" s="55" t="s">
        <v>19</v>
      </c>
      <c r="C41" s="86">
        <v>488.87733</v>
      </c>
      <c r="D41" s="35">
        <v>819.35208</v>
      </c>
      <c r="E41" s="35">
        <v>276.36823</v>
      </c>
      <c r="F41" s="36">
        <v>683.62106</v>
      </c>
      <c r="G41" s="39">
        <v>608.1409</v>
      </c>
      <c r="H41" s="39">
        <v>238.69832</v>
      </c>
      <c r="I41" s="39">
        <v>454.08352</v>
      </c>
      <c r="J41" s="39">
        <v>510.94505</v>
      </c>
      <c r="K41" s="39">
        <v>614.61887</v>
      </c>
      <c r="L41" s="39">
        <v>456.76493</v>
      </c>
      <c r="M41" s="39">
        <v>400.99471</v>
      </c>
      <c r="N41" s="39">
        <v>434.01909</v>
      </c>
      <c r="O41" s="39">
        <v>766.54365</v>
      </c>
      <c r="P41" s="40">
        <v>1001.7771</v>
      </c>
      <c r="Q41" s="97">
        <f t="shared" si="17"/>
        <v>12.943613274494536</v>
      </c>
      <c r="R41" s="97">
        <f t="shared" si="18"/>
        <v>17.1105091990864</v>
      </c>
      <c r="S41" s="97">
        <f t="shared" si="19"/>
        <v>1.1890438152848561</v>
      </c>
    </row>
    <row r="42" spans="1:19" ht="11.25" customHeight="1" outlineLevel="2">
      <c r="A42" s="29"/>
      <c r="B42" s="55" t="s">
        <v>21</v>
      </c>
      <c r="C42" s="86">
        <v>35.21915</v>
      </c>
      <c r="D42" s="35">
        <v>108.81808</v>
      </c>
      <c r="E42" s="35">
        <v>19.47907</v>
      </c>
      <c r="F42" s="36">
        <v>30.29886</v>
      </c>
      <c r="G42" s="39"/>
      <c r="H42" s="39"/>
      <c r="I42" s="39"/>
      <c r="J42" s="39"/>
      <c r="K42" s="39">
        <v>17.72239</v>
      </c>
      <c r="L42" s="39"/>
      <c r="M42" s="39"/>
      <c r="N42" s="39"/>
      <c r="O42" s="39"/>
      <c r="P42" s="40"/>
      <c r="Q42" s="97">
        <f t="shared" si="17"/>
        <v>0.9324692095180896</v>
      </c>
      <c r="R42" s="97">
        <f t="shared" si="18"/>
        <v>0</v>
      </c>
      <c r="S42" s="97">
        <f t="shared" si="19"/>
        <v>0</v>
      </c>
    </row>
    <row r="43" spans="1:19" ht="11.25" customHeight="1" outlineLevel="2">
      <c r="A43" s="29"/>
      <c r="B43" s="55" t="s">
        <v>22</v>
      </c>
      <c r="C43" s="86"/>
      <c r="D43" s="35">
        <v>72.98475</v>
      </c>
      <c r="E43" s="35"/>
      <c r="F43" s="36"/>
      <c r="G43" s="39"/>
      <c r="H43" s="39">
        <v>60.10623</v>
      </c>
      <c r="I43" s="33">
        <v>35.54488</v>
      </c>
      <c r="J43" s="33"/>
      <c r="K43" s="33"/>
      <c r="L43" s="33">
        <v>22.29815</v>
      </c>
      <c r="M43" s="33">
        <v>47.96504</v>
      </c>
      <c r="N43" s="33">
        <v>38.79249</v>
      </c>
      <c r="O43" s="33">
        <v>147.86887</v>
      </c>
      <c r="P43" s="52">
        <v>29.08965</v>
      </c>
      <c r="Q43" s="97">
        <f t="shared" si="17"/>
        <v>0</v>
      </c>
      <c r="R43" s="97">
        <f t="shared" si="18"/>
        <v>1.3393813460141037</v>
      </c>
      <c r="S43" s="97">
        <f t="shared" si="19"/>
        <v>0.03452750958401935</v>
      </c>
    </row>
    <row r="44" spans="1:19" ht="11.25" customHeight="1" outlineLevel="2">
      <c r="A44" s="29"/>
      <c r="B44" s="66" t="s">
        <v>18</v>
      </c>
      <c r="C44" s="86"/>
      <c r="D44" s="35"/>
      <c r="E44" s="35"/>
      <c r="F44" s="36"/>
      <c r="G44" s="33"/>
      <c r="H44" s="33"/>
      <c r="I44" s="39"/>
      <c r="J44" s="39"/>
      <c r="K44" s="39"/>
      <c r="L44" s="39"/>
      <c r="M44" s="39"/>
      <c r="N44" s="39">
        <v>10760.76134</v>
      </c>
      <c r="O44" s="39">
        <v>28873.12551</v>
      </c>
      <c r="P44" s="40">
        <v>78587.16092</v>
      </c>
      <c r="Q44" s="97">
        <f t="shared" si="17"/>
        <v>0</v>
      </c>
      <c r="R44" s="97">
        <f t="shared" si="18"/>
        <v>0</v>
      </c>
      <c r="S44" s="97">
        <f t="shared" si="19"/>
        <v>93.27781365008417</v>
      </c>
    </row>
    <row r="45" spans="1:19" ht="11.25" customHeight="1" outlineLevel="2">
      <c r="A45" s="29"/>
      <c r="B45" s="55" t="s">
        <v>23</v>
      </c>
      <c r="C45" s="86">
        <v>664.85227</v>
      </c>
      <c r="D45" s="35">
        <v>815.4081</v>
      </c>
      <c r="E45" s="35">
        <v>331.8081</v>
      </c>
      <c r="F45" s="36">
        <v>271.68985</v>
      </c>
      <c r="G45" s="33">
        <v>319.75516</v>
      </c>
      <c r="H45" s="33">
        <v>344.34205</v>
      </c>
      <c r="I45" s="39">
        <v>709.44815</v>
      </c>
      <c r="J45" s="39">
        <v>755.69694</v>
      </c>
      <c r="K45" s="39">
        <v>1046.15834</v>
      </c>
      <c r="L45" s="39">
        <v>708.35371</v>
      </c>
      <c r="M45" s="39">
        <v>655.06551</v>
      </c>
      <c r="N45" s="39">
        <v>1442.37387</v>
      </c>
      <c r="O45" s="39">
        <v>2129.90717</v>
      </c>
      <c r="P45" s="40">
        <v>1523.84107</v>
      </c>
      <c r="Q45" s="97">
        <f t="shared" si="17"/>
        <v>17.602760732533508</v>
      </c>
      <c r="R45" s="97">
        <f t="shared" si="18"/>
        <v>26.73300959446806</v>
      </c>
      <c r="S45" s="97">
        <f t="shared" si="19"/>
        <v>1.808699559772885</v>
      </c>
    </row>
    <row r="46" spans="1:19" s="1" customFormat="1" ht="13.5" customHeight="1" outlineLevel="1">
      <c r="A46" s="41" t="s">
        <v>5</v>
      </c>
      <c r="B46" s="56"/>
      <c r="C46" s="87">
        <f>SUM(C47:C53)</f>
        <v>1272.28153</v>
      </c>
      <c r="D46" s="43">
        <f aca="true" t="shared" si="20" ref="D46:P46">SUM(D47:D53)</f>
        <v>1321.18743</v>
      </c>
      <c r="E46" s="43">
        <f t="shared" si="20"/>
        <v>1329.93355</v>
      </c>
      <c r="F46" s="43">
        <f t="shared" si="20"/>
        <v>1510.9533099999999</v>
      </c>
      <c r="G46" s="42">
        <f t="shared" si="20"/>
        <v>1042.02317</v>
      </c>
      <c r="H46" s="42">
        <f t="shared" si="20"/>
        <v>508.8241</v>
      </c>
      <c r="I46" s="42">
        <f t="shared" si="20"/>
        <v>646.74396</v>
      </c>
      <c r="J46" s="42">
        <f t="shared" si="20"/>
        <v>929.7375</v>
      </c>
      <c r="K46" s="42">
        <f t="shared" si="20"/>
        <v>1073.01334</v>
      </c>
      <c r="L46" s="42">
        <f t="shared" si="20"/>
        <v>938.75189</v>
      </c>
      <c r="M46" s="42">
        <f t="shared" si="20"/>
        <v>990.8506199999999</v>
      </c>
      <c r="N46" s="42">
        <f t="shared" si="20"/>
        <v>2932.5017399999997</v>
      </c>
      <c r="O46" s="42">
        <f t="shared" si="20"/>
        <v>5755.60041</v>
      </c>
      <c r="P46" s="45">
        <f t="shared" si="20"/>
        <v>4512.7751</v>
      </c>
      <c r="Q46" s="78">
        <f>SUM(Q47:Q53)</f>
        <v>100</v>
      </c>
      <c r="R46" s="78">
        <f>SUM(R47:R53)</f>
        <v>100</v>
      </c>
      <c r="S46" s="78">
        <f>SUM(S47:S53)</f>
        <v>99.99999999999999</v>
      </c>
    </row>
    <row r="47" spans="1:19" ht="11.25" customHeight="1" outlineLevel="2">
      <c r="A47" s="30"/>
      <c r="B47" s="55" t="s">
        <v>25</v>
      </c>
      <c r="C47" s="86"/>
      <c r="D47" s="31"/>
      <c r="E47" s="31"/>
      <c r="F47" s="32"/>
      <c r="G47" s="53"/>
      <c r="H47" s="53"/>
      <c r="I47" s="32"/>
      <c r="J47" s="32"/>
      <c r="K47" s="32"/>
      <c r="L47" s="32"/>
      <c r="M47" s="32"/>
      <c r="N47" s="32"/>
      <c r="O47" s="32"/>
      <c r="P47" s="49">
        <v>59.0471</v>
      </c>
      <c r="Q47" s="97">
        <f aca="true" t="shared" si="21" ref="Q47:Q53">+C47*100/C$46</f>
        <v>0</v>
      </c>
      <c r="R47" s="97">
        <f aca="true" t="shared" si="22" ref="R47:R53">+I47*100/I$46</f>
        <v>0</v>
      </c>
      <c r="S47" s="97">
        <f aca="true" t="shared" si="23" ref="S47:S53">+P47*100/P$46</f>
        <v>1.3084432237715546</v>
      </c>
    </row>
    <row r="48" spans="1:19" ht="11.25" customHeight="1" outlineLevel="2">
      <c r="A48" s="30"/>
      <c r="B48" s="55" t="s">
        <v>20</v>
      </c>
      <c r="C48" s="86">
        <v>621.99938</v>
      </c>
      <c r="D48" s="31">
        <v>654.69022</v>
      </c>
      <c r="E48" s="31">
        <v>778.31867</v>
      </c>
      <c r="F48" s="32">
        <v>520.52732</v>
      </c>
      <c r="G48" s="53">
        <v>266.32078</v>
      </c>
      <c r="H48" s="53">
        <v>39.34466</v>
      </c>
      <c r="I48" s="32">
        <v>119.18879</v>
      </c>
      <c r="J48" s="32">
        <v>186.37885</v>
      </c>
      <c r="K48" s="32">
        <v>254.89009</v>
      </c>
      <c r="L48" s="32">
        <v>284.58855</v>
      </c>
      <c r="M48" s="32">
        <v>236.21361</v>
      </c>
      <c r="N48" s="32">
        <v>158.00638</v>
      </c>
      <c r="O48" s="32">
        <v>341.59354</v>
      </c>
      <c r="P48" s="49">
        <v>560.10944</v>
      </c>
      <c r="Q48" s="97">
        <f t="shared" si="21"/>
        <v>48.888501902562396</v>
      </c>
      <c r="R48" s="97">
        <f t="shared" si="22"/>
        <v>18.42905343870548</v>
      </c>
      <c r="S48" s="97">
        <f t="shared" si="23"/>
        <v>12.411640899188617</v>
      </c>
    </row>
    <row r="49" spans="1:19" ht="11.25" customHeight="1" outlineLevel="2">
      <c r="A49" s="30"/>
      <c r="B49" s="55" t="s">
        <v>19</v>
      </c>
      <c r="C49" s="86">
        <v>369.80315</v>
      </c>
      <c r="D49" s="31">
        <v>220.76878</v>
      </c>
      <c r="E49" s="31">
        <v>221.46686</v>
      </c>
      <c r="F49" s="32">
        <v>528.10972</v>
      </c>
      <c r="G49" s="53">
        <v>332.00056</v>
      </c>
      <c r="H49" s="53">
        <v>172.4399</v>
      </c>
      <c r="I49" s="32">
        <v>260.18608</v>
      </c>
      <c r="J49" s="32">
        <v>426.52126</v>
      </c>
      <c r="K49" s="32">
        <v>451.39985</v>
      </c>
      <c r="L49" s="32">
        <v>290.65018</v>
      </c>
      <c r="M49" s="32">
        <v>276.91118</v>
      </c>
      <c r="N49" s="32">
        <v>377.04932</v>
      </c>
      <c r="O49" s="32">
        <v>648.12688</v>
      </c>
      <c r="P49" s="49">
        <v>416.23672</v>
      </c>
      <c r="Q49" s="97">
        <f t="shared" si="21"/>
        <v>29.066141516650017</v>
      </c>
      <c r="R49" s="97">
        <f t="shared" si="22"/>
        <v>40.23015228468465</v>
      </c>
      <c r="S49" s="97">
        <f t="shared" si="23"/>
        <v>9.223520135093814</v>
      </c>
    </row>
    <row r="50" spans="1:19" ht="11.25" customHeight="1" outlineLevel="2">
      <c r="A50" s="30"/>
      <c r="B50" s="55" t="s">
        <v>21</v>
      </c>
      <c r="C50" s="86"/>
      <c r="D50" s="31">
        <v>21.49676</v>
      </c>
      <c r="E50" s="31">
        <v>50.56841</v>
      </c>
      <c r="F50" s="32">
        <v>34.09711</v>
      </c>
      <c r="G50" s="53">
        <v>23.42378</v>
      </c>
      <c r="H50" s="53"/>
      <c r="I50" s="53"/>
      <c r="J50" s="53"/>
      <c r="K50" s="53">
        <v>17.31553</v>
      </c>
      <c r="L50" s="53"/>
      <c r="M50" s="53"/>
      <c r="N50" s="53"/>
      <c r="O50" s="53"/>
      <c r="P50" s="54"/>
      <c r="Q50" s="97">
        <f t="shared" si="21"/>
        <v>0</v>
      </c>
      <c r="R50" s="97">
        <f t="shared" si="22"/>
        <v>0</v>
      </c>
      <c r="S50" s="97">
        <f t="shared" si="23"/>
        <v>0</v>
      </c>
    </row>
    <row r="51" spans="1:19" ht="11.25" customHeight="1" outlineLevel="2">
      <c r="A51" s="29"/>
      <c r="B51" s="55" t="s">
        <v>22</v>
      </c>
      <c r="C51" s="86"/>
      <c r="D51" s="31"/>
      <c r="E51" s="31"/>
      <c r="F51" s="32"/>
      <c r="G51" s="53"/>
      <c r="H51" s="53">
        <v>39.72749</v>
      </c>
      <c r="I51" s="53">
        <v>27.03318</v>
      </c>
      <c r="J51" s="53">
        <v>21.03153</v>
      </c>
      <c r="K51" s="53"/>
      <c r="L51" s="53"/>
      <c r="M51" s="53">
        <v>27.43718</v>
      </c>
      <c r="N51" s="53">
        <v>36.52509</v>
      </c>
      <c r="O51" s="53"/>
      <c r="P51" s="54">
        <v>80.92952</v>
      </c>
      <c r="Q51" s="97">
        <f t="shared" si="21"/>
        <v>0</v>
      </c>
      <c r="R51" s="97">
        <f t="shared" si="22"/>
        <v>4.1798890553226045</v>
      </c>
      <c r="S51" s="97">
        <f t="shared" si="23"/>
        <v>1.7933426374383248</v>
      </c>
    </row>
    <row r="52" spans="1:19" ht="11.25" customHeight="1" outlineLevel="2">
      <c r="A52" s="30"/>
      <c r="B52" s="55" t="s">
        <v>18</v>
      </c>
      <c r="C52" s="88"/>
      <c r="D52" s="57"/>
      <c r="E52" s="57"/>
      <c r="F52" s="32"/>
      <c r="G52" s="32"/>
      <c r="H52" s="32"/>
      <c r="I52" s="53"/>
      <c r="J52" s="53"/>
      <c r="K52" s="53"/>
      <c r="L52" s="53"/>
      <c r="M52" s="53"/>
      <c r="N52" s="53">
        <v>1992.47795</v>
      </c>
      <c r="O52" s="53">
        <v>4288.80975</v>
      </c>
      <c r="P52" s="54">
        <v>3048.55961</v>
      </c>
      <c r="Q52" s="97">
        <f t="shared" si="21"/>
        <v>0</v>
      </c>
      <c r="R52" s="97">
        <f t="shared" si="22"/>
        <v>0</v>
      </c>
      <c r="S52" s="97">
        <f t="shared" si="23"/>
        <v>67.5539893401734</v>
      </c>
    </row>
    <row r="53" spans="1:19" ht="11.25" customHeight="1" outlineLevel="2">
      <c r="A53" s="30"/>
      <c r="B53" s="55" t="s">
        <v>23</v>
      </c>
      <c r="C53" s="86">
        <v>280.479</v>
      </c>
      <c r="D53" s="31">
        <v>424.23167</v>
      </c>
      <c r="E53" s="31">
        <v>279.57961</v>
      </c>
      <c r="F53" s="32">
        <v>428.21916</v>
      </c>
      <c r="G53" s="53">
        <v>420.27805</v>
      </c>
      <c r="H53" s="53">
        <v>257.31205</v>
      </c>
      <c r="I53" s="53">
        <v>240.33591</v>
      </c>
      <c r="J53" s="53">
        <v>295.80586</v>
      </c>
      <c r="K53" s="53">
        <v>349.40787</v>
      </c>
      <c r="L53" s="53">
        <v>363.51316</v>
      </c>
      <c r="M53" s="53">
        <v>450.28865</v>
      </c>
      <c r="N53" s="53">
        <v>368.443</v>
      </c>
      <c r="O53" s="53">
        <v>477.07024</v>
      </c>
      <c r="P53" s="54">
        <v>347.89271</v>
      </c>
      <c r="Q53" s="97">
        <f t="shared" si="21"/>
        <v>22.045356580787587</v>
      </c>
      <c r="R53" s="97">
        <f t="shared" si="22"/>
        <v>37.16090522128726</v>
      </c>
      <c r="S53" s="97">
        <f t="shared" si="23"/>
        <v>7.709063764334279</v>
      </c>
    </row>
    <row r="54" spans="1:19" s="1" customFormat="1" ht="13.5" customHeight="1" outlineLevel="1">
      <c r="A54" s="41" t="s">
        <v>13</v>
      </c>
      <c r="B54" s="56"/>
      <c r="C54" s="87">
        <f aca="true" t="shared" si="24" ref="C54:S54">SUM(C55:C61)</f>
        <v>12879.42593</v>
      </c>
      <c r="D54" s="44">
        <f t="shared" si="24"/>
        <v>15336.88698</v>
      </c>
      <c r="E54" s="44">
        <f t="shared" si="24"/>
        <v>10465.32012</v>
      </c>
      <c r="F54" s="44">
        <f t="shared" si="24"/>
        <v>9138.65395</v>
      </c>
      <c r="G54" s="50">
        <f t="shared" si="24"/>
        <v>7930.722090000001</v>
      </c>
      <c r="H54" s="50">
        <f t="shared" si="24"/>
        <v>7209.39077</v>
      </c>
      <c r="I54" s="50">
        <f t="shared" si="24"/>
        <v>8466.82127</v>
      </c>
      <c r="J54" s="50">
        <f t="shared" si="24"/>
        <v>7731.28215</v>
      </c>
      <c r="K54" s="50">
        <f t="shared" si="24"/>
        <v>8066.20706</v>
      </c>
      <c r="L54" s="50">
        <f t="shared" si="24"/>
        <v>5860.84008</v>
      </c>
      <c r="M54" s="50">
        <f t="shared" si="24"/>
        <v>6120.577359999999</v>
      </c>
      <c r="N54" s="50">
        <f t="shared" si="24"/>
        <v>39994.751229999994</v>
      </c>
      <c r="O54" s="50">
        <f t="shared" si="24"/>
        <v>78575.13541</v>
      </c>
      <c r="P54" s="51">
        <f t="shared" si="24"/>
        <v>131669.85425</v>
      </c>
      <c r="Q54" s="78">
        <f t="shared" si="24"/>
        <v>100</v>
      </c>
      <c r="R54" s="78">
        <f t="shared" si="24"/>
        <v>100</v>
      </c>
      <c r="S54" s="78">
        <f t="shared" si="24"/>
        <v>99.99999999999999</v>
      </c>
    </row>
    <row r="55" spans="1:19" ht="11.25" customHeight="1" outlineLevel="2">
      <c r="A55" s="29"/>
      <c r="B55" s="55" t="s">
        <v>25</v>
      </c>
      <c r="C55" s="86"/>
      <c r="D55" s="35"/>
      <c r="E55" s="35"/>
      <c r="F55" s="36"/>
      <c r="G55" s="33"/>
      <c r="H55" s="33"/>
      <c r="I55" s="33"/>
      <c r="J55" s="33"/>
      <c r="K55" s="33"/>
      <c r="L55" s="33"/>
      <c r="M55" s="33"/>
      <c r="N55" s="33"/>
      <c r="O55" s="33"/>
      <c r="P55" s="52">
        <v>491.94004</v>
      </c>
      <c r="Q55" s="97">
        <f aca="true" t="shared" si="25" ref="Q55:Q61">+C55*100/C$54</f>
        <v>0</v>
      </c>
      <c r="R55" s="97">
        <f aca="true" t="shared" si="26" ref="R55:R61">+I55*100/I$54</f>
        <v>0</v>
      </c>
      <c r="S55" s="97">
        <f aca="true" t="shared" si="27" ref="S55:S61">+P55*100/P$54</f>
        <v>0.3736163017739499</v>
      </c>
    </row>
    <row r="56" spans="1:19" ht="11.25" customHeight="1" outlineLevel="2">
      <c r="A56" s="29"/>
      <c r="B56" s="55" t="s">
        <v>20</v>
      </c>
      <c r="C56" s="86">
        <v>7013.51992</v>
      </c>
      <c r="D56" s="35">
        <v>8636.03947</v>
      </c>
      <c r="E56" s="35">
        <v>6845.01105</v>
      </c>
      <c r="F56" s="36">
        <v>4661.25988</v>
      </c>
      <c r="G56" s="33">
        <v>3632.93013</v>
      </c>
      <c r="H56" s="33">
        <v>2328.1505</v>
      </c>
      <c r="I56" s="33">
        <v>1843.48873</v>
      </c>
      <c r="J56" s="33">
        <v>1595.66952</v>
      </c>
      <c r="K56" s="33">
        <v>1312.18913</v>
      </c>
      <c r="L56" s="33">
        <v>1005.69474</v>
      </c>
      <c r="M56" s="33">
        <v>984.645</v>
      </c>
      <c r="N56" s="33">
        <v>2968.05134</v>
      </c>
      <c r="O56" s="33">
        <v>10005.03133</v>
      </c>
      <c r="P56" s="52">
        <v>14532.31951</v>
      </c>
      <c r="Q56" s="97">
        <f t="shared" si="25"/>
        <v>54.455221514675074</v>
      </c>
      <c r="R56" s="97">
        <f t="shared" si="26"/>
        <v>21.773091355216476</v>
      </c>
      <c r="S56" s="97">
        <f t="shared" si="27"/>
        <v>11.03693749247087</v>
      </c>
    </row>
    <row r="57" spans="1:19" ht="11.25" customHeight="1" outlineLevel="2">
      <c r="A57" s="29"/>
      <c r="B57" s="55" t="s">
        <v>19</v>
      </c>
      <c r="C57" s="86">
        <v>1222.59216</v>
      </c>
      <c r="D57" s="35">
        <v>1679.9974</v>
      </c>
      <c r="E57" s="35">
        <v>871.68786</v>
      </c>
      <c r="F57" s="36">
        <v>1376.69079</v>
      </c>
      <c r="G57" s="33">
        <v>1286.17697</v>
      </c>
      <c r="H57" s="33">
        <v>1016.46076</v>
      </c>
      <c r="I57" s="33">
        <v>1627.00269</v>
      </c>
      <c r="J57" s="33">
        <v>2199.91779</v>
      </c>
      <c r="K57" s="33">
        <v>2138.40783</v>
      </c>
      <c r="L57" s="33">
        <v>1825.20395</v>
      </c>
      <c r="M57" s="33">
        <v>1931.9902</v>
      </c>
      <c r="N57" s="33">
        <v>3444.97507</v>
      </c>
      <c r="O57" s="33">
        <v>8558.17141</v>
      </c>
      <c r="P57" s="52">
        <v>6823.78107</v>
      </c>
      <c r="Q57" s="97">
        <f t="shared" si="25"/>
        <v>9.492598246574177</v>
      </c>
      <c r="R57" s="97">
        <f t="shared" si="26"/>
        <v>19.216216312075286</v>
      </c>
      <c r="S57" s="97">
        <f t="shared" si="27"/>
        <v>5.18249306864407</v>
      </c>
    </row>
    <row r="58" spans="1:19" ht="11.25" customHeight="1" outlineLevel="2">
      <c r="A58" s="29"/>
      <c r="B58" s="55" t="s">
        <v>21</v>
      </c>
      <c r="C58" s="86">
        <v>321.89001</v>
      </c>
      <c r="D58" s="35">
        <v>247.13205</v>
      </c>
      <c r="E58" s="35">
        <v>184.01479</v>
      </c>
      <c r="F58" s="36">
        <v>50.48656</v>
      </c>
      <c r="G58" s="33">
        <v>28.57254</v>
      </c>
      <c r="H58" s="33">
        <v>20.06961</v>
      </c>
      <c r="I58" s="33">
        <v>3.63967</v>
      </c>
      <c r="J58" s="33">
        <v>8.43732</v>
      </c>
      <c r="K58" s="33"/>
      <c r="L58" s="33">
        <v>80.26678</v>
      </c>
      <c r="M58" s="33">
        <v>59.82267</v>
      </c>
      <c r="N58" s="33"/>
      <c r="O58" s="33">
        <v>24.47587</v>
      </c>
      <c r="P58" s="52">
        <v>85.23295</v>
      </c>
      <c r="Q58" s="97">
        <f t="shared" si="25"/>
        <v>2.499257433906451</v>
      </c>
      <c r="R58" s="97">
        <f t="shared" si="26"/>
        <v>0.04298744338558596</v>
      </c>
      <c r="S58" s="97">
        <f t="shared" si="27"/>
        <v>0.0647323189392837</v>
      </c>
    </row>
    <row r="59" spans="1:19" ht="11.25" customHeight="1" outlineLevel="2">
      <c r="A59" s="29"/>
      <c r="B59" s="55" t="s">
        <v>22</v>
      </c>
      <c r="C59" s="86">
        <v>391.03755</v>
      </c>
      <c r="D59" s="35">
        <v>212.62005</v>
      </c>
      <c r="E59" s="35">
        <v>12.57428</v>
      </c>
      <c r="F59" s="36">
        <v>118.46713</v>
      </c>
      <c r="G59" s="33">
        <v>292.38622</v>
      </c>
      <c r="H59" s="33">
        <v>82.08012</v>
      </c>
      <c r="I59" s="33">
        <v>154.99417</v>
      </c>
      <c r="J59" s="33">
        <v>287.87955</v>
      </c>
      <c r="K59" s="33">
        <v>181.21145</v>
      </c>
      <c r="L59" s="33">
        <v>171.22948</v>
      </c>
      <c r="M59" s="33">
        <v>265.52664</v>
      </c>
      <c r="N59" s="33">
        <v>256.52418</v>
      </c>
      <c r="O59" s="33">
        <v>320.47185</v>
      </c>
      <c r="P59" s="52">
        <v>295.91404</v>
      </c>
      <c r="Q59" s="97">
        <f t="shared" si="25"/>
        <v>3.036141145772326</v>
      </c>
      <c r="R59" s="97">
        <f t="shared" si="26"/>
        <v>1.8306063758447566</v>
      </c>
      <c r="S59" s="97">
        <f t="shared" si="27"/>
        <v>0.22473939967925496</v>
      </c>
    </row>
    <row r="60" spans="1:19" ht="11.25" customHeight="1" outlineLevel="2">
      <c r="A60" s="29"/>
      <c r="B60" s="55" t="s">
        <v>18</v>
      </c>
      <c r="C60" s="86"/>
      <c r="D60" s="35"/>
      <c r="E60" s="35"/>
      <c r="F60" s="36"/>
      <c r="G60" s="33"/>
      <c r="H60" s="33"/>
      <c r="I60" s="33"/>
      <c r="J60" s="33"/>
      <c r="K60" s="33"/>
      <c r="L60" s="33"/>
      <c r="M60" s="33"/>
      <c r="N60" s="33">
        <v>25960.29124</v>
      </c>
      <c r="O60" s="33">
        <v>42635.16868</v>
      </c>
      <c r="P60" s="52">
        <v>91794.86361</v>
      </c>
      <c r="Q60" s="97">
        <f t="shared" si="25"/>
        <v>0</v>
      </c>
      <c r="R60" s="97">
        <f t="shared" si="26"/>
        <v>0</v>
      </c>
      <c r="S60" s="97">
        <f t="shared" si="27"/>
        <v>69.71593014427597</v>
      </c>
    </row>
    <row r="61" spans="1:19" ht="11.25" customHeight="1" outlineLevel="2">
      <c r="A61" s="29"/>
      <c r="B61" s="66" t="s">
        <v>23</v>
      </c>
      <c r="C61" s="86">
        <v>3930.38629</v>
      </c>
      <c r="D61" s="35">
        <v>4561.09801</v>
      </c>
      <c r="E61" s="35">
        <v>2552.03214</v>
      </c>
      <c r="F61" s="36">
        <v>2931.74959</v>
      </c>
      <c r="G61" s="33">
        <v>2690.65623</v>
      </c>
      <c r="H61" s="33">
        <v>3762.62978</v>
      </c>
      <c r="I61" s="33">
        <v>4837.69601</v>
      </c>
      <c r="J61" s="33">
        <v>3639.37797</v>
      </c>
      <c r="K61" s="33">
        <v>4434.39865</v>
      </c>
      <c r="L61" s="33">
        <v>2778.44513</v>
      </c>
      <c r="M61" s="33">
        <v>2878.59285</v>
      </c>
      <c r="N61" s="33">
        <v>7364.9094</v>
      </c>
      <c r="O61" s="33">
        <v>17031.81627</v>
      </c>
      <c r="P61" s="52">
        <v>17645.80303</v>
      </c>
      <c r="Q61" s="97">
        <f t="shared" si="25"/>
        <v>30.516781659071977</v>
      </c>
      <c r="R61" s="97">
        <f t="shared" si="26"/>
        <v>57.13709851347789</v>
      </c>
      <c r="S61" s="97">
        <f t="shared" si="27"/>
        <v>13.401551274216587</v>
      </c>
    </row>
    <row r="62" spans="1:19" s="1" customFormat="1" ht="13.5" customHeight="1" outlineLevel="1">
      <c r="A62" s="41" t="s">
        <v>16</v>
      </c>
      <c r="B62" s="56"/>
      <c r="C62" s="87">
        <f>SUM(C63:C70)</f>
        <v>7420.26642</v>
      </c>
      <c r="D62" s="44">
        <f aca="true" t="shared" si="28" ref="D62:S62">SUM(D63:D70)</f>
        <v>8111.73889</v>
      </c>
      <c r="E62" s="44">
        <f t="shared" si="28"/>
        <v>6010.28336</v>
      </c>
      <c r="F62" s="44">
        <f t="shared" si="28"/>
        <v>6366.14451</v>
      </c>
      <c r="G62" s="50">
        <f t="shared" si="28"/>
        <v>4272.6224</v>
      </c>
      <c r="H62" s="50">
        <f t="shared" si="28"/>
        <v>4654.231379999999</v>
      </c>
      <c r="I62" s="50">
        <f t="shared" si="28"/>
        <v>5661.63723</v>
      </c>
      <c r="J62" s="50">
        <f t="shared" si="28"/>
        <v>6008.6139</v>
      </c>
      <c r="K62" s="50">
        <f t="shared" si="28"/>
        <v>5556.03601</v>
      </c>
      <c r="L62" s="50">
        <f t="shared" si="28"/>
        <v>4573.77866</v>
      </c>
      <c r="M62" s="50">
        <f t="shared" si="28"/>
        <v>4184.18407</v>
      </c>
      <c r="N62" s="50">
        <f t="shared" si="28"/>
        <v>68341.79497</v>
      </c>
      <c r="O62" s="50">
        <f t="shared" si="28"/>
        <v>149459.73198999997</v>
      </c>
      <c r="P62" s="51">
        <f t="shared" si="28"/>
        <v>367056.30639000004</v>
      </c>
      <c r="Q62" s="42">
        <f t="shared" si="28"/>
        <v>100</v>
      </c>
      <c r="R62" s="42">
        <f t="shared" si="28"/>
        <v>99.99999999999999</v>
      </c>
      <c r="S62" s="42">
        <f t="shared" si="28"/>
        <v>100.00000000000001</v>
      </c>
    </row>
    <row r="63" spans="1:19" ht="11.25" customHeight="1" outlineLevel="2">
      <c r="A63" s="29"/>
      <c r="B63" s="55" t="s">
        <v>24</v>
      </c>
      <c r="C63" s="86"/>
      <c r="D63" s="35"/>
      <c r="E63" s="35"/>
      <c r="F63" s="36"/>
      <c r="G63" s="39"/>
      <c r="H63" s="39"/>
      <c r="I63" s="39"/>
      <c r="J63" s="39"/>
      <c r="K63" s="39"/>
      <c r="L63" s="39"/>
      <c r="M63" s="104"/>
      <c r="N63" s="104"/>
      <c r="O63" s="104">
        <v>12.27075</v>
      </c>
      <c r="P63" s="90">
        <v>12.13724</v>
      </c>
      <c r="Q63" s="97">
        <f aca="true" t="shared" si="29" ref="Q63:Q70">+C63*100/C$62</f>
        <v>0</v>
      </c>
      <c r="R63" s="97">
        <f aca="true" t="shared" si="30" ref="R63:R70">+I63*100/I$62</f>
        <v>0</v>
      </c>
      <c r="S63" s="97">
        <f aca="true" t="shared" si="31" ref="S63:S70">+P63*100/P$62</f>
        <v>0.003306642547398189</v>
      </c>
    </row>
    <row r="64" spans="1:19" ht="11.25" customHeight="1" outlineLevel="2">
      <c r="A64" s="29"/>
      <c r="B64" s="55" t="s">
        <v>25</v>
      </c>
      <c r="C64" s="86"/>
      <c r="D64" s="35"/>
      <c r="E64" s="35"/>
      <c r="F64" s="36"/>
      <c r="G64" s="39"/>
      <c r="H64" s="39"/>
      <c r="I64" s="39"/>
      <c r="J64" s="39"/>
      <c r="K64" s="39"/>
      <c r="L64" s="39"/>
      <c r="M64" s="104"/>
      <c r="N64" s="104"/>
      <c r="O64" s="104">
        <v>25.5066</v>
      </c>
      <c r="P64" s="90">
        <v>464.93698</v>
      </c>
      <c r="Q64" s="97">
        <f t="shared" si="29"/>
        <v>0</v>
      </c>
      <c r="R64" s="97">
        <f t="shared" si="30"/>
        <v>0</v>
      </c>
      <c r="S64" s="97">
        <f t="shared" si="31"/>
        <v>0.12666639202378968</v>
      </c>
    </row>
    <row r="65" spans="1:19" ht="11.25" customHeight="1" outlineLevel="2">
      <c r="A65" s="29"/>
      <c r="B65" s="55" t="s">
        <v>20</v>
      </c>
      <c r="C65" s="86">
        <v>5044.06659</v>
      </c>
      <c r="D65" s="35">
        <v>5759.1442</v>
      </c>
      <c r="E65" s="35">
        <v>4433.48985</v>
      </c>
      <c r="F65" s="36">
        <v>3041.10942</v>
      </c>
      <c r="G65" s="39">
        <v>1919.44703</v>
      </c>
      <c r="H65" s="39">
        <v>1392.23586</v>
      </c>
      <c r="I65" s="39">
        <v>1259.98227</v>
      </c>
      <c r="J65" s="39">
        <v>1430.27092</v>
      </c>
      <c r="K65" s="39">
        <v>1448.38136</v>
      </c>
      <c r="L65" s="39">
        <v>1377.87933</v>
      </c>
      <c r="M65" s="104">
        <v>1010.14324</v>
      </c>
      <c r="N65" s="104">
        <v>1927.32594</v>
      </c>
      <c r="O65" s="104">
        <v>7484.57723</v>
      </c>
      <c r="P65" s="90">
        <v>11015.60029</v>
      </c>
      <c r="Q65" s="97">
        <f t="shared" si="29"/>
        <v>67.97689334178921</v>
      </c>
      <c r="R65" s="97">
        <f t="shared" si="30"/>
        <v>22.25473337153394</v>
      </c>
      <c r="S65" s="97">
        <f t="shared" si="31"/>
        <v>3.001065530882296</v>
      </c>
    </row>
    <row r="66" spans="1:19" ht="11.25" customHeight="1" outlineLevel="2">
      <c r="A66" s="29"/>
      <c r="B66" s="55" t="s">
        <v>19</v>
      </c>
      <c r="C66" s="86">
        <v>964.43078</v>
      </c>
      <c r="D66" s="35">
        <v>1122.0163</v>
      </c>
      <c r="E66" s="35">
        <v>702.76209</v>
      </c>
      <c r="F66" s="36">
        <v>1336.30088</v>
      </c>
      <c r="G66" s="39">
        <v>877.81993</v>
      </c>
      <c r="H66" s="39">
        <v>1245.16287</v>
      </c>
      <c r="I66" s="39">
        <v>1709.46881</v>
      </c>
      <c r="J66" s="39">
        <v>1709.06681</v>
      </c>
      <c r="K66" s="39">
        <v>1965.14752</v>
      </c>
      <c r="L66" s="39">
        <v>1456.79318</v>
      </c>
      <c r="M66" s="104">
        <v>1551.40687</v>
      </c>
      <c r="N66" s="104">
        <v>2884.28207</v>
      </c>
      <c r="O66" s="104">
        <v>5282.75474</v>
      </c>
      <c r="P66" s="90">
        <v>4925.99441</v>
      </c>
      <c r="Q66" s="97">
        <f t="shared" si="29"/>
        <v>12.997252732065652</v>
      </c>
      <c r="R66" s="97">
        <f t="shared" si="30"/>
        <v>30.193895167670426</v>
      </c>
      <c r="S66" s="97">
        <f t="shared" si="31"/>
        <v>1.3420269109246947</v>
      </c>
    </row>
    <row r="67" spans="1:19" ht="11.25" customHeight="1" outlineLevel="2">
      <c r="A67" s="29"/>
      <c r="B67" s="55" t="s">
        <v>21</v>
      </c>
      <c r="C67" s="86">
        <v>66.21544</v>
      </c>
      <c r="D67" s="35">
        <v>2.07024</v>
      </c>
      <c r="E67" s="35">
        <v>149.62851</v>
      </c>
      <c r="F67" s="36">
        <v>167.24012</v>
      </c>
      <c r="G67" s="39">
        <v>16.70643</v>
      </c>
      <c r="H67" s="39">
        <v>55.15411</v>
      </c>
      <c r="I67" s="39">
        <v>183.29369</v>
      </c>
      <c r="J67" s="39">
        <v>621.42605</v>
      </c>
      <c r="K67" s="39">
        <v>20.05322</v>
      </c>
      <c r="L67" s="39">
        <v>168.0729</v>
      </c>
      <c r="M67" s="104">
        <v>120.26622</v>
      </c>
      <c r="N67" s="104">
        <v>81.13648</v>
      </c>
      <c r="O67" s="104">
        <v>29.1769</v>
      </c>
      <c r="P67" s="90"/>
      <c r="Q67" s="97">
        <f t="shared" si="29"/>
        <v>0.8923593339118948</v>
      </c>
      <c r="R67" s="97">
        <f t="shared" si="30"/>
        <v>3.237467936461199</v>
      </c>
      <c r="S67" s="97">
        <f t="shared" si="31"/>
        <v>0</v>
      </c>
    </row>
    <row r="68" spans="1:19" ht="11.25" customHeight="1" outlineLevel="2">
      <c r="A68" s="29"/>
      <c r="B68" s="55" t="s">
        <v>22</v>
      </c>
      <c r="C68" s="86">
        <v>110.66512</v>
      </c>
      <c r="D68" s="35">
        <v>107.2729</v>
      </c>
      <c r="E68" s="35"/>
      <c r="F68" s="36">
        <v>120.3176</v>
      </c>
      <c r="G68" s="39">
        <v>34.23717</v>
      </c>
      <c r="H68" s="39">
        <v>21.61093</v>
      </c>
      <c r="I68" s="39">
        <v>145.87919</v>
      </c>
      <c r="J68" s="39">
        <v>26.94626</v>
      </c>
      <c r="K68" s="39">
        <v>12.02843</v>
      </c>
      <c r="L68" s="39">
        <v>89.73927</v>
      </c>
      <c r="M68" s="104">
        <v>62.99088</v>
      </c>
      <c r="N68" s="104">
        <v>234.12695</v>
      </c>
      <c r="O68" s="104">
        <v>126.35894</v>
      </c>
      <c r="P68" s="90">
        <v>92.1652</v>
      </c>
      <c r="Q68" s="97">
        <f t="shared" si="29"/>
        <v>1.4913901164211838</v>
      </c>
      <c r="R68" s="97">
        <f t="shared" si="30"/>
        <v>2.576625524980872</v>
      </c>
      <c r="S68" s="97">
        <f t="shared" si="31"/>
        <v>0.02510928116354819</v>
      </c>
    </row>
    <row r="69" spans="1:19" ht="11.25" customHeight="1" outlineLevel="2">
      <c r="A69" s="29"/>
      <c r="B69" s="55" t="s">
        <v>18</v>
      </c>
      <c r="C69" s="86"/>
      <c r="D69" s="35"/>
      <c r="E69" s="35"/>
      <c r="F69" s="36"/>
      <c r="G69" s="36"/>
      <c r="H69" s="36"/>
      <c r="I69" s="36"/>
      <c r="J69" s="39"/>
      <c r="K69" s="39"/>
      <c r="L69" s="39"/>
      <c r="M69" s="104"/>
      <c r="N69" s="104">
        <v>59721.45757</v>
      </c>
      <c r="O69" s="104">
        <v>128142.98301</v>
      </c>
      <c r="P69" s="90">
        <v>341858.10256</v>
      </c>
      <c r="Q69" s="97">
        <f t="shared" si="29"/>
        <v>0</v>
      </c>
      <c r="R69" s="97">
        <f t="shared" si="30"/>
        <v>0</v>
      </c>
      <c r="S69" s="97">
        <f t="shared" si="31"/>
        <v>93.13505764883203</v>
      </c>
    </row>
    <row r="70" spans="1:19" ht="11.25" customHeight="1" outlineLevel="2">
      <c r="A70" s="29"/>
      <c r="B70" s="55" t="s">
        <v>23</v>
      </c>
      <c r="C70" s="86">
        <v>1234.88849</v>
      </c>
      <c r="D70" s="35">
        <v>1121.23525</v>
      </c>
      <c r="E70" s="35">
        <v>724.40291</v>
      </c>
      <c r="F70" s="36">
        <v>1701.17649</v>
      </c>
      <c r="G70" s="39">
        <v>1424.41184</v>
      </c>
      <c r="H70" s="39">
        <v>1940.06761</v>
      </c>
      <c r="I70" s="39">
        <v>2363.01327</v>
      </c>
      <c r="J70" s="36">
        <v>2220.90386</v>
      </c>
      <c r="K70" s="36">
        <v>2110.42548</v>
      </c>
      <c r="L70" s="36">
        <v>1481.29398</v>
      </c>
      <c r="M70" s="104">
        <v>1439.37686</v>
      </c>
      <c r="N70" s="104">
        <v>3493.46596</v>
      </c>
      <c r="O70" s="104">
        <v>8356.10382</v>
      </c>
      <c r="P70" s="90">
        <v>8687.36971</v>
      </c>
      <c r="Q70" s="97">
        <f t="shared" si="29"/>
        <v>16.64210447581207</v>
      </c>
      <c r="R70" s="97">
        <f t="shared" si="30"/>
        <v>41.73727799935355</v>
      </c>
      <c r="S70" s="97">
        <f t="shared" si="31"/>
        <v>2.3667675936262507</v>
      </c>
    </row>
    <row r="71" spans="1:19" s="1" customFormat="1" ht="11.25" customHeight="1" outlineLevel="2">
      <c r="A71" s="41" t="s">
        <v>17</v>
      </c>
      <c r="B71" s="56"/>
      <c r="C71" s="89"/>
      <c r="D71" s="70"/>
      <c r="E71" s="71"/>
      <c r="F71" s="71"/>
      <c r="G71" s="71">
        <f aca="true" t="shared" si="32" ref="G71:S71">SUM(G72:G75)</f>
        <v>119.79910000000001</v>
      </c>
      <c r="H71" s="71">
        <f t="shared" si="32"/>
        <v>68.55188</v>
      </c>
      <c r="I71" s="71">
        <f t="shared" si="32"/>
        <v>67.11439</v>
      </c>
      <c r="J71" s="71">
        <f t="shared" si="32"/>
        <v>94.27466000000001</v>
      </c>
      <c r="K71" s="71">
        <f t="shared" si="32"/>
        <v>122.56958999999999</v>
      </c>
      <c r="L71" s="71">
        <f t="shared" si="32"/>
        <v>238.28640000000001</v>
      </c>
      <c r="M71" s="71">
        <f t="shared" si="32"/>
        <v>0</v>
      </c>
      <c r="N71" s="71">
        <f t="shared" si="32"/>
        <v>62.27445</v>
      </c>
      <c r="O71" s="71">
        <f t="shared" si="32"/>
        <v>102.94901</v>
      </c>
      <c r="P71" s="72">
        <f t="shared" si="32"/>
        <v>136.6226</v>
      </c>
      <c r="Q71" s="105">
        <f t="shared" si="32"/>
        <v>0</v>
      </c>
      <c r="R71" s="78">
        <f t="shared" si="32"/>
        <v>100</v>
      </c>
      <c r="S71" s="78">
        <f t="shared" si="32"/>
        <v>100</v>
      </c>
    </row>
    <row r="72" spans="1:19" ht="11.25" customHeight="1" outlineLevel="2">
      <c r="A72" s="41"/>
      <c r="B72" s="55" t="s">
        <v>20</v>
      </c>
      <c r="C72" s="86"/>
      <c r="D72" s="31"/>
      <c r="E72" s="31"/>
      <c r="F72" s="32"/>
      <c r="G72" s="53"/>
      <c r="H72" s="53"/>
      <c r="I72" s="53"/>
      <c r="J72" s="53">
        <v>25.02976</v>
      </c>
      <c r="K72" s="53">
        <v>57.09262</v>
      </c>
      <c r="L72" s="53">
        <v>43.93775</v>
      </c>
      <c r="M72" s="53"/>
      <c r="N72" s="53"/>
      <c r="O72" s="53"/>
      <c r="P72" s="54"/>
      <c r="Q72" s="97">
        <f>+C72*100/C$62</f>
        <v>0</v>
      </c>
      <c r="R72" s="97">
        <f>+I72*100/I$71</f>
        <v>0</v>
      </c>
      <c r="S72" s="97">
        <f>+P72*100/P$71</f>
        <v>0</v>
      </c>
    </row>
    <row r="73" spans="1:19" ht="11.25" customHeight="1" outlineLevel="2">
      <c r="A73" s="41"/>
      <c r="B73" s="55" t="s">
        <v>19</v>
      </c>
      <c r="C73" s="86"/>
      <c r="D73" s="31"/>
      <c r="E73" s="31"/>
      <c r="F73" s="32"/>
      <c r="G73" s="53">
        <v>49.46545</v>
      </c>
      <c r="H73" s="53">
        <v>6.11091</v>
      </c>
      <c r="I73" s="53"/>
      <c r="J73" s="53">
        <v>33.62686</v>
      </c>
      <c r="K73" s="53">
        <v>13.91012</v>
      </c>
      <c r="L73" s="53">
        <v>95.28621</v>
      </c>
      <c r="M73" s="53"/>
      <c r="N73" s="53"/>
      <c r="O73" s="53"/>
      <c r="P73" s="54"/>
      <c r="Q73" s="97">
        <f>+C73*100/C$62</f>
        <v>0</v>
      </c>
      <c r="R73" s="97">
        <f>+I73*100/I$71</f>
        <v>0</v>
      </c>
      <c r="S73" s="97">
        <f>+P73*100/P$71</f>
        <v>0</v>
      </c>
    </row>
    <row r="74" spans="1:19" ht="11.25" customHeight="1" outlineLevel="2">
      <c r="A74" s="41"/>
      <c r="B74" s="55" t="s">
        <v>18</v>
      </c>
      <c r="C74" s="86"/>
      <c r="D74" s="31"/>
      <c r="E74" s="31"/>
      <c r="F74" s="32"/>
      <c r="G74" s="53"/>
      <c r="H74" s="53"/>
      <c r="I74" s="53"/>
      <c r="J74" s="53"/>
      <c r="K74" s="53"/>
      <c r="L74" s="53"/>
      <c r="M74" s="53"/>
      <c r="N74" s="53">
        <v>62.27445</v>
      </c>
      <c r="O74" s="53">
        <v>75.23365</v>
      </c>
      <c r="P74" s="54">
        <v>32.17975</v>
      </c>
      <c r="Q74" s="97">
        <f>+C74*100/C$62</f>
        <v>0</v>
      </c>
      <c r="R74" s="97">
        <f>+I74*100/I$71</f>
        <v>0</v>
      </c>
      <c r="S74" s="97">
        <f>+P74*100/P$71</f>
        <v>23.553753185783318</v>
      </c>
    </row>
    <row r="75" spans="1:19" ht="11.25" customHeight="1" outlineLevel="2">
      <c r="A75" s="41"/>
      <c r="B75" s="55" t="s">
        <v>23</v>
      </c>
      <c r="C75" s="86"/>
      <c r="D75" s="31"/>
      <c r="E75" s="31"/>
      <c r="F75" s="32"/>
      <c r="G75" s="53">
        <v>70.33365</v>
      </c>
      <c r="H75" s="53">
        <v>62.44097</v>
      </c>
      <c r="I75" s="53">
        <v>67.11439</v>
      </c>
      <c r="J75" s="53">
        <v>35.61804</v>
      </c>
      <c r="K75" s="53">
        <v>51.56685</v>
      </c>
      <c r="L75" s="53">
        <v>99.06244</v>
      </c>
      <c r="M75" s="53"/>
      <c r="N75" s="53"/>
      <c r="O75" s="53">
        <v>27.71536</v>
      </c>
      <c r="P75" s="54">
        <v>104.44285</v>
      </c>
      <c r="Q75" s="97">
        <f>+C75*100/C$62</f>
        <v>0</v>
      </c>
      <c r="R75" s="97">
        <f>+I75*100/I$71</f>
        <v>100</v>
      </c>
      <c r="S75" s="97">
        <f>+P75*100/P$71</f>
        <v>76.44624681421668</v>
      </c>
    </row>
    <row r="76" spans="1:19" s="1" customFormat="1" ht="13.5" customHeight="1">
      <c r="A76" s="110" t="s">
        <v>8</v>
      </c>
      <c r="B76" s="111"/>
      <c r="C76" s="92">
        <f aca="true" t="shared" si="33" ref="C76:P76">+C71+C46+C62+C38+C29+C54+C21+C13+C5</f>
        <v>43175.84172999999</v>
      </c>
      <c r="D76" s="16">
        <f t="shared" si="33"/>
        <v>55673.50903</v>
      </c>
      <c r="E76" s="16">
        <f t="shared" si="33"/>
        <v>40275.41917</v>
      </c>
      <c r="F76" s="16">
        <f t="shared" si="33"/>
        <v>37242.46896</v>
      </c>
      <c r="G76" s="16">
        <f t="shared" si="33"/>
        <v>29534.36788</v>
      </c>
      <c r="H76" s="16">
        <f t="shared" si="33"/>
        <v>25026.018899999995</v>
      </c>
      <c r="I76" s="16">
        <f t="shared" si="33"/>
        <v>31605.809769999996</v>
      </c>
      <c r="J76" s="16">
        <f t="shared" si="33"/>
        <v>32289.96391</v>
      </c>
      <c r="K76" s="16">
        <f t="shared" si="33"/>
        <v>32778.47241</v>
      </c>
      <c r="L76" s="16">
        <f t="shared" si="33"/>
        <v>25176.211</v>
      </c>
      <c r="M76" s="16">
        <f t="shared" si="33"/>
        <v>27043.91898</v>
      </c>
      <c r="N76" s="16">
        <f t="shared" si="33"/>
        <v>199761.10049</v>
      </c>
      <c r="O76" s="16">
        <f t="shared" si="33"/>
        <v>401129.41532</v>
      </c>
      <c r="P76" s="64">
        <f t="shared" si="33"/>
        <v>808094.70509</v>
      </c>
      <c r="Q76" s="17" t="s">
        <v>0</v>
      </c>
      <c r="R76" s="17" t="s">
        <v>0</v>
      </c>
      <c r="S76" s="17" t="s">
        <v>0</v>
      </c>
    </row>
    <row r="77" spans="1:19" s="1" customFormat="1" ht="13.5" customHeight="1" outlineLevel="1">
      <c r="A77" s="8" t="s">
        <v>9</v>
      </c>
      <c r="B77" s="68"/>
      <c r="C77" s="91"/>
      <c r="D77" s="58"/>
      <c r="E77" s="58"/>
      <c r="F77" s="59">
        <v>109.70226</v>
      </c>
      <c r="G77" s="60">
        <v>936.67876</v>
      </c>
      <c r="H77" s="60">
        <v>258.53835</v>
      </c>
      <c r="I77" s="60">
        <v>2.98095</v>
      </c>
      <c r="J77" s="60"/>
      <c r="K77" s="13"/>
      <c r="L77" s="13"/>
      <c r="M77" s="13"/>
      <c r="N77" s="13"/>
      <c r="O77" s="13"/>
      <c r="P77" s="15"/>
      <c r="Q77" s="4"/>
      <c r="R77" s="4"/>
      <c r="S77" s="13"/>
    </row>
    <row r="78" spans="1:19" s="1" customFormat="1" ht="13.5" customHeight="1">
      <c r="A78" s="110" t="s">
        <v>3</v>
      </c>
      <c r="B78" s="111"/>
      <c r="C78" s="93">
        <f aca="true" t="shared" si="34" ref="C78:P78">+C76+C77</f>
        <v>43175.84172999999</v>
      </c>
      <c r="D78" s="14">
        <f t="shared" si="34"/>
        <v>55673.50903</v>
      </c>
      <c r="E78" s="14">
        <f t="shared" si="34"/>
        <v>40275.41917</v>
      </c>
      <c r="F78" s="14">
        <f t="shared" si="34"/>
        <v>37352.17122</v>
      </c>
      <c r="G78" s="14">
        <f t="shared" si="34"/>
        <v>30471.04664</v>
      </c>
      <c r="H78" s="14">
        <f t="shared" si="34"/>
        <v>25284.557249999994</v>
      </c>
      <c r="I78" s="14">
        <f t="shared" si="34"/>
        <v>31608.790719999997</v>
      </c>
      <c r="J78" s="14">
        <f t="shared" si="34"/>
        <v>32289.96391</v>
      </c>
      <c r="K78" s="14">
        <f t="shared" si="34"/>
        <v>32778.47241</v>
      </c>
      <c r="L78" s="14">
        <f t="shared" si="34"/>
        <v>25176.211</v>
      </c>
      <c r="M78" s="14">
        <f t="shared" si="34"/>
        <v>27043.91898</v>
      </c>
      <c r="N78" s="14">
        <f t="shared" si="34"/>
        <v>199761.10049</v>
      </c>
      <c r="O78" s="14">
        <f t="shared" si="34"/>
        <v>401129.41532</v>
      </c>
      <c r="P78" s="69">
        <f t="shared" si="34"/>
        <v>808094.70509</v>
      </c>
      <c r="Q78" s="17" t="s">
        <v>0</v>
      </c>
      <c r="R78" s="17" t="s">
        <v>0</v>
      </c>
      <c r="S78" s="17" t="s">
        <v>0</v>
      </c>
    </row>
    <row r="79" spans="1:16" ht="13.5" customHeight="1">
      <c r="A79" s="23" t="s">
        <v>28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9.75" customHeight="1">
      <c r="A80" s="24" t="s">
        <v>7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7" s="102" customFormat="1" ht="10.5" customHeight="1">
      <c r="A81" s="98" t="s">
        <v>27</v>
      </c>
      <c r="B81" s="99"/>
      <c r="C81" s="99"/>
      <c r="D81" s="100"/>
      <c r="E81" s="100"/>
      <c r="F81" s="100"/>
      <c r="G81" s="100"/>
      <c r="H81" s="100"/>
      <c r="I81" s="100"/>
      <c r="J81" s="100"/>
      <c r="K81" s="100"/>
      <c r="L81" s="101"/>
      <c r="M81" s="101"/>
      <c r="N81" s="101"/>
      <c r="O81" s="101"/>
      <c r="P81" s="101"/>
      <c r="Q81" s="101"/>
    </row>
    <row r="82" spans="1:17" ht="11.25">
      <c r="A82" s="103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3:17" ht="11.25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"/>
    </row>
    <row r="84" spans="3:17" ht="11.25">
      <c r="C84" s="7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</row>
    <row r="85" spans="3:17" ht="11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7"/>
    </row>
    <row r="86" spans="3:16" ht="11.25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3:16" ht="11.25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95" spans="5:16" ht="11.25">
      <c r="E95" s="18"/>
      <c r="F95" s="18"/>
      <c r="G95" s="18"/>
      <c r="H95" s="3"/>
      <c r="I95" s="3"/>
      <c r="J95" s="3"/>
      <c r="K95" s="3"/>
      <c r="L95" s="3"/>
      <c r="M95" s="3"/>
      <c r="N95" s="3"/>
      <c r="O95" s="3"/>
      <c r="P95" s="3"/>
    </row>
    <row r="96" spans="5:16" ht="11.25">
      <c r="E96" s="18"/>
      <c r="F96" s="18"/>
      <c r="G96" s="18"/>
      <c r="H96" s="3"/>
      <c r="I96" s="3"/>
      <c r="J96" s="3"/>
      <c r="K96" s="3"/>
      <c r="L96" s="3"/>
      <c r="M96" s="3"/>
      <c r="N96" s="3"/>
      <c r="O96" s="3"/>
      <c r="P96" s="3"/>
    </row>
  </sheetData>
  <sheetProtection/>
  <mergeCells count="5">
    <mergeCell ref="A78:B78"/>
    <mergeCell ref="A76:B76"/>
    <mergeCell ref="A3:B4"/>
    <mergeCell ref="Q3:S3"/>
    <mergeCell ref="C3:N3"/>
  </mergeCells>
  <printOptions horizontalCentered="1" verticalCentered="1"/>
  <pageMargins left="0.1968503937007874" right="0.1968503937007874" top="0.4330708661417323" bottom="0.3937007874015748" header="0" footer="0"/>
  <pageSetup horizontalDpi="600" verticalDpi="600" orientation="landscape" paperSize="9" r:id="rId1"/>
  <ignoredErrors>
    <ignoredError sqref="Q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2015-05-11T18:34:12Z</cp:lastPrinted>
  <dcterms:created xsi:type="dcterms:W3CDTF">2002-05-27T18:45:29Z</dcterms:created>
  <dcterms:modified xsi:type="dcterms:W3CDTF">2015-05-12T13:31:34Z</dcterms:modified>
  <cp:category/>
  <cp:version/>
  <cp:contentType/>
  <cp:contentStatus/>
</cp:coreProperties>
</file>