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Eng" sheetId="1" r:id="rId1"/>
  </sheets>
  <externalReferences>
    <externalReference r:id="rId4"/>
    <externalReference r:id="rId5"/>
  </externalReferences>
  <definedNames>
    <definedName name="_xlnm.Print_Area" localSheetId="0">'Eng'!$A$1:$T$131</definedName>
    <definedName name="Cod_modal">#REF!</definedName>
    <definedName name="SumofBolsas-ano">#REF!</definedName>
    <definedName name="SumofValor_RS">#REF!</definedName>
    <definedName name="_xlnm.Print_Titles" localSheetId="0">'Eng'!$1:$2</definedName>
  </definedNames>
  <calcPr fullCalcOnLoad="1"/>
</workbook>
</file>

<file path=xl/sharedStrings.xml><?xml version="1.0" encoding="utf-8"?>
<sst xmlns="http://schemas.openxmlformats.org/spreadsheetml/2006/main" count="166" uniqueCount="81">
  <si>
    <t>1- Número de instituições, grupos, recursos humanos e linhas de pesquisa - Censos 2000, 2002, 2004, 2006, 2008, 2010</t>
  </si>
  <si>
    <t>Principais dimensões</t>
  </si>
  <si>
    <t>Engenharias e C. da Computação</t>
  </si>
  <si>
    <t>Todas as áreas</t>
  </si>
  <si>
    <t>Eng&amp;Comput.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</si>
  <si>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</si>
  <si>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</si>
  <si>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</si>
  <si>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</si>
  <si>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</si>
  <si>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</si>
  <si>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</si>
  <si>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</si>
  <si>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</si>
  <si>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</si>
  <si>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</si>
  <si>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Eng &amp;Comput. / Todas as áreas (%)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</si>
  <si>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</si>
  <si>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</si>
  <si>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</si>
  <si>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</si>
  <si>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</si>
  <si>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</si>
  <si>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</si>
  <si>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</si>
  <si>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</si>
  <si>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</si>
  <si>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</si>
  <si>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</si>
  <si>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</si>
  <si>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</si>
  <si>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</si>
  <si>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</si>
  <si>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</si>
  <si>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</si>
  <si>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</si>
  <si>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Engenharias e 
C. da Computação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</si>
  <si>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</si>
  <si>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</si>
  <si>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</si>
  <si>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</si>
  <si>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</si>
  <si>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</si>
  <si>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</si>
  <si>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</si>
  <si>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</si>
  <si>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</si>
  <si>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</si>
  <si>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Engenharias e Ciências da Computação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</si>
  <si>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</si>
  <si>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</si>
  <si>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</si>
  <si>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</si>
  <si>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</si>
  <si>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</si>
  <si>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</si>
  <si>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</si>
  <si>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Engenharias e Ciências da Computação</t>
  </si>
  <si>
    <t>Nº de orientadores (orientador principal)</t>
  </si>
  <si>
    <t>Teses orientadas</t>
  </si>
  <si>
    <t>Dissestações orientadas</t>
  </si>
  <si>
    <t>Todas as áreas (1)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</si>
  <si>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</si>
  <si>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</si>
  <si>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</si>
  <si>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</si>
  <si>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</si>
  <si>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</si>
  <si>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</si>
  <si>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</si>
  <si>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</si>
  <si>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</si>
  <si>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</si>
  <si>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</si>
  <si>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</si>
  <si>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</si>
  <si>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</si>
  <si>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</si>
  <si>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</si>
  <si>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</si>
  <si>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Engenharias e Ciências da Computação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</si>
</sst>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7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center" textRotation="90"/>
    </xf>
    <xf numFmtId="3" fontId="12" fillId="0" borderId="1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1" xfId="21" applyNumberFormat="1" applyFont="1" applyFill="1" applyBorder="1" applyAlignment="1">
      <alignment horizontal="right"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191" fontId="7" fillId="0" borderId="8" xfId="21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'[1]Eng&amp;Comp.'!$C$41:$E$41</c:f>
              <c:numCache>
                <c:ptCount val="3"/>
                <c:pt idx="0">
                  <c:v>690</c:v>
                </c:pt>
                <c:pt idx="1">
                  <c:v>870</c:v>
                </c:pt>
                <c:pt idx="2">
                  <c:v>1244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'[1]Eng&amp;Comp.'!$C$42:$E$42</c:f>
              <c:numCache>
                <c:ptCount val="3"/>
                <c:pt idx="0">
                  <c:v>2332</c:v>
                </c:pt>
                <c:pt idx="1">
                  <c:v>3495</c:v>
                </c:pt>
                <c:pt idx="2">
                  <c:v>5385</c:v>
                </c:pt>
              </c:numCache>
            </c:numRef>
          </c:val>
        </c:ser>
        <c:axId val="42704291"/>
        <c:axId val="48794300"/>
      </c:barChart>
      <c:catAx>
        <c:axId val="42704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4300"/>
        <c:crosses val="autoZero"/>
        <c:auto val="1"/>
        <c:lblOffset val="100"/>
        <c:noMultiLvlLbl val="0"/>
      </c:catAx>
      <c:valAx>
        <c:axId val="4879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04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630900" y="5048250"/>
        <a:ext cx="4371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058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93154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154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19812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49555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49555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0099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0099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0099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43" name="TextBox 43"/>
        <xdr:cNvSpPr txBox="1">
          <a:spLocks noChangeArrowheads="1"/>
        </xdr:cNvSpPr>
      </xdr:nvSpPr>
      <xdr:spPr>
        <a:xfrm>
          <a:off x="2495550" y="19383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76200" cy="228600"/>
    <xdr:sp>
      <xdr:nvSpPr>
        <xdr:cNvPr id="44" name="TextBox 44"/>
        <xdr:cNvSpPr txBox="1">
          <a:spLocks noChangeArrowheads="1"/>
        </xdr:cNvSpPr>
      </xdr:nvSpPr>
      <xdr:spPr>
        <a:xfrm>
          <a:off x="3009900" y="19383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76200" cy="228600"/>
    <xdr:sp>
      <xdr:nvSpPr>
        <xdr:cNvPr id="45" name="TextBox 45"/>
        <xdr:cNvSpPr txBox="1">
          <a:spLocks noChangeArrowheads="1"/>
        </xdr:cNvSpPr>
      </xdr:nvSpPr>
      <xdr:spPr>
        <a:xfrm>
          <a:off x="3009900" y="19383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1981200" y="1716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2495550" y="1716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2495550" y="1716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Engenharias%20e%20computa&#231;&#227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&amp;Comp.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690</v>
          </cell>
          <cell r="D41">
            <v>870</v>
          </cell>
          <cell r="E41">
            <v>1244</v>
          </cell>
        </row>
        <row r="42">
          <cell r="C42">
            <v>2332</v>
          </cell>
          <cell r="D42">
            <v>3495</v>
          </cell>
          <cell r="E42">
            <v>5385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5.42187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8.8515625" style="4" customWidth="1"/>
  </cols>
  <sheetData>
    <row r="1" spans="1:20" ht="14.2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130</v>
      </c>
      <c r="D6" s="26">
        <v>160</v>
      </c>
      <c r="E6" s="26">
        <v>194</v>
      </c>
      <c r="F6" s="27">
        <v>219</v>
      </c>
      <c r="G6" s="26">
        <v>227</v>
      </c>
      <c r="H6" s="28">
        <v>249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12">+C6*100/I6</f>
        <v>58.035714285714285</v>
      </c>
      <c r="P6" s="30">
        <f t="shared" si="0"/>
        <v>59.701492537313435</v>
      </c>
      <c r="Q6" s="30">
        <f t="shared" si="0"/>
        <v>57.91044776119403</v>
      </c>
      <c r="R6" s="30">
        <f t="shared" si="0"/>
        <v>54.3424317617866</v>
      </c>
      <c r="S6" s="30">
        <f t="shared" si="0"/>
        <v>53.791469194312796</v>
      </c>
      <c r="T6" s="30">
        <f t="shared" si="0"/>
        <v>55.08849557522124</v>
      </c>
    </row>
    <row r="7" spans="1:20" ht="11.25">
      <c r="A7" s="31" t="s">
        <v>6</v>
      </c>
      <c r="B7" s="3"/>
      <c r="C7" s="25">
        <v>1826</v>
      </c>
      <c r="D7" s="26">
        <v>2243</v>
      </c>
      <c r="E7" s="26">
        <v>2826</v>
      </c>
      <c r="F7" s="32">
        <v>2844</v>
      </c>
      <c r="G7" s="26">
        <v>3027</v>
      </c>
      <c r="H7" s="33">
        <v>3548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t="shared" si="0"/>
        <v>15.52721088435374</v>
      </c>
      <c r="P7" s="30">
        <f t="shared" si="0"/>
        <v>14.797466684259136</v>
      </c>
      <c r="Q7" s="30">
        <f t="shared" si="0"/>
        <v>14.514637904468414</v>
      </c>
      <c r="R7" s="30">
        <f t="shared" si="0"/>
        <v>13.527397260273972</v>
      </c>
      <c r="S7" s="30">
        <f t="shared" si="0"/>
        <v>13.278062903013554</v>
      </c>
      <c r="T7" s="30">
        <f t="shared" si="0"/>
        <v>12.891036587581295</v>
      </c>
    </row>
    <row r="8" spans="1:20" ht="11.25" customHeight="1">
      <c r="A8" s="31" t="s">
        <v>7</v>
      </c>
      <c r="B8" s="3"/>
      <c r="C8" s="25">
        <v>8143</v>
      </c>
      <c r="D8" s="26">
        <v>9668</v>
      </c>
      <c r="E8" s="26">
        <v>13006</v>
      </c>
      <c r="F8" s="32">
        <v>13905</v>
      </c>
      <c r="G8" s="26">
        <v>15203</v>
      </c>
      <c r="H8" s="34">
        <v>18453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0"/>
        <v>16.6929747237654</v>
      </c>
      <c r="P8" s="30">
        <f t="shared" si="0"/>
        <v>16.99390061696929</v>
      </c>
      <c r="Q8" s="30">
        <f t="shared" si="0"/>
        <v>16.74973277183222</v>
      </c>
      <c r="R8" s="30">
        <f t="shared" si="0"/>
        <v>15.395261293179805</v>
      </c>
      <c r="S8" s="30">
        <f t="shared" si="0"/>
        <v>14.61573958353362</v>
      </c>
      <c r="T8" s="30">
        <f t="shared" si="0"/>
        <v>14.316637184619681</v>
      </c>
    </row>
    <row r="9" spans="1:20" ht="11.25" customHeight="1">
      <c r="A9" s="31" t="s">
        <v>8</v>
      </c>
      <c r="B9" s="3"/>
      <c r="C9" s="25">
        <v>4966</v>
      </c>
      <c r="D9" s="26">
        <v>6117</v>
      </c>
      <c r="E9" s="26">
        <v>8430</v>
      </c>
      <c r="F9" s="32">
        <v>9505</v>
      </c>
      <c r="G9" s="26">
        <v>10729</v>
      </c>
      <c r="H9" s="35">
        <v>12912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0"/>
        <v>17.952425710360785</v>
      </c>
      <c r="P9" s="30">
        <f t="shared" si="0"/>
        <v>17.808378700981105</v>
      </c>
      <c r="Q9" s="30">
        <f t="shared" si="0"/>
        <v>17.57238446626227</v>
      </c>
      <c r="R9" s="30">
        <f t="shared" si="0"/>
        <v>16.505747924842844</v>
      </c>
      <c r="S9" s="30">
        <f t="shared" si="0"/>
        <v>16.06498465224227</v>
      </c>
      <c r="T9" s="30">
        <f t="shared" si="0"/>
        <v>15.799133690624771</v>
      </c>
    </row>
    <row r="10" spans="1:20" ht="11.25">
      <c r="A10" s="31" t="s">
        <v>9</v>
      </c>
      <c r="B10" s="3"/>
      <c r="C10" s="25">
        <v>11649</v>
      </c>
      <c r="D10" s="26">
        <v>10827</v>
      </c>
      <c r="E10" s="26">
        <v>17332</v>
      </c>
      <c r="F10" s="32">
        <v>18947</v>
      </c>
      <c r="G10" s="26">
        <v>23050</v>
      </c>
      <c r="H10" s="34">
        <v>28264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0"/>
        <v>19.625317991138367</v>
      </c>
      <c r="P10" s="30">
        <f t="shared" si="0"/>
        <v>17.499030256012414</v>
      </c>
      <c r="Q10" s="30">
        <f t="shared" si="0"/>
        <v>16.84140973443588</v>
      </c>
      <c r="R10" s="30">
        <f t="shared" si="0"/>
        <v>13.377815434583068</v>
      </c>
      <c r="S10" s="30">
        <f t="shared" si="0"/>
        <v>14.322908575725</v>
      </c>
      <c r="T10" s="30">
        <f t="shared" si="0"/>
        <v>13.24256323998632</v>
      </c>
    </row>
    <row r="11" spans="1:20" ht="11.25">
      <c r="A11" s="31" t="s">
        <v>10</v>
      </c>
      <c r="B11" s="3"/>
      <c r="C11" s="25">
        <v>2293</v>
      </c>
      <c r="D11" s="26">
        <v>2597</v>
      </c>
      <c r="E11" s="26">
        <v>3255</v>
      </c>
      <c r="F11" s="32">
        <v>3090</v>
      </c>
      <c r="G11" s="26">
        <v>2916</v>
      </c>
      <c r="H11" s="28">
        <v>3324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0"/>
        <v>13.674041385890632</v>
      </c>
      <c r="P11" s="30">
        <f t="shared" si="0"/>
        <v>14.129488574537541</v>
      </c>
      <c r="Q11" s="30">
        <f t="shared" si="0"/>
        <v>14.31839176527515</v>
      </c>
      <c r="R11" s="30">
        <f t="shared" si="0"/>
        <v>13.342545014897016</v>
      </c>
      <c r="S11" s="30">
        <f t="shared" si="0"/>
        <v>12.078035041212773</v>
      </c>
      <c r="T11" s="30">
        <f t="shared" si="0"/>
        <v>12.094309416387716</v>
      </c>
    </row>
    <row r="12" spans="1:20" ht="11.25">
      <c r="A12" s="36" t="s">
        <v>11</v>
      </c>
      <c r="B12" s="37"/>
      <c r="C12" s="38">
        <v>6603</v>
      </c>
      <c r="D12" s="39">
        <v>8508</v>
      </c>
      <c r="E12" s="39">
        <v>11370</v>
      </c>
      <c r="F12" s="40">
        <v>11993</v>
      </c>
      <c r="G12" s="39">
        <v>13211</v>
      </c>
      <c r="H12" s="41">
        <v>16115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0"/>
        <v>17.318889996327965</v>
      </c>
      <c r="P12" s="43">
        <f t="shared" si="0"/>
        <v>16.856537158480773</v>
      </c>
      <c r="Q12" s="43">
        <f t="shared" si="0"/>
        <v>16.744473734591992</v>
      </c>
      <c r="R12" s="43">
        <f t="shared" si="0"/>
        <v>15.632372684732596</v>
      </c>
      <c r="S12" s="43">
        <f t="shared" si="0"/>
        <v>15.348242811501597</v>
      </c>
      <c r="T12" s="43">
        <f t="shared" si="0"/>
        <v>15.100969873026285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16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>
        <v>2010</v>
      </c>
      <c r="U20" s="3"/>
      <c r="V20" s="3"/>
    </row>
    <row r="21" spans="1:22" ht="11.25">
      <c r="A21" s="31" t="s">
        <v>17</v>
      </c>
      <c r="B21" s="3"/>
      <c r="C21" s="52">
        <f>+C12/C7</f>
        <v>3.6161007667031764</v>
      </c>
      <c r="D21" s="53">
        <f>+D12/D7</f>
        <v>3.7931341952741864</v>
      </c>
      <c r="E21" s="53">
        <v>4.7</v>
      </c>
      <c r="F21" s="53">
        <f aca="true" t="shared" si="1" ref="F21:M21">+F12/F7</f>
        <v>4.216947960618847</v>
      </c>
      <c r="G21" s="53">
        <f t="shared" si="1"/>
        <v>4.364387182028411</v>
      </c>
      <c r="H21" s="53">
        <f>+H12/H7</f>
        <v>4.541995490417136</v>
      </c>
      <c r="I21" s="52">
        <f t="shared" si="1"/>
        <v>3.2420068027210887</v>
      </c>
      <c r="J21" s="53">
        <f t="shared" si="1"/>
        <v>3.329792848660773</v>
      </c>
      <c r="K21" s="53">
        <f t="shared" si="1"/>
        <v>3.4875706214689264</v>
      </c>
      <c r="L21" s="53">
        <f t="shared" si="1"/>
        <v>3.649115296803653</v>
      </c>
      <c r="M21" s="53">
        <f t="shared" si="1"/>
        <v>3.7757161029960082</v>
      </c>
      <c r="N21" s="54">
        <f>+N12/N7</f>
        <v>3.877302619627221</v>
      </c>
      <c r="O21" s="55">
        <f aca="true" t="shared" si="2" ref="O21:T26">+C21/I21*100</f>
        <v>111.53896295554044</v>
      </c>
      <c r="P21" s="55">
        <f t="shared" si="2"/>
        <v>113.91502017309476</v>
      </c>
      <c r="Q21" s="55">
        <f t="shared" si="2"/>
        <v>134.76429612830069</v>
      </c>
      <c r="R21" s="55">
        <f t="shared" si="2"/>
        <v>115.56083098587135</v>
      </c>
      <c r="S21" s="55">
        <f t="shared" si="2"/>
        <v>115.59097831972313</v>
      </c>
      <c r="T21" s="55">
        <f t="shared" si="2"/>
        <v>117.14317751276843</v>
      </c>
      <c r="U21" s="3"/>
      <c r="V21" s="3"/>
    </row>
    <row r="22" spans="1:22" ht="11.25">
      <c r="A22" s="31" t="s">
        <v>18</v>
      </c>
      <c r="B22" s="3"/>
      <c r="C22" s="56">
        <f>+C8/C7</f>
        <v>4.45947426067908</v>
      </c>
      <c r="D22" s="57">
        <f>+D8/D7</f>
        <v>4.31029870708872</v>
      </c>
      <c r="E22" s="57">
        <v>8.1</v>
      </c>
      <c r="F22" s="57">
        <f aca="true" t="shared" si="3" ref="F22:M22">+F8/F7</f>
        <v>4.889240506329114</v>
      </c>
      <c r="G22" s="57">
        <f t="shared" si="3"/>
        <v>5.0224644862900565</v>
      </c>
      <c r="H22" s="57">
        <f>+H8/H7</f>
        <v>5.200958286358512</v>
      </c>
      <c r="I22" s="56">
        <f t="shared" si="3"/>
        <v>4.148044217687075</v>
      </c>
      <c r="J22" s="57">
        <f t="shared" si="3"/>
        <v>3.7531996305581212</v>
      </c>
      <c r="K22" s="57">
        <f t="shared" si="3"/>
        <v>3.988135593220339</v>
      </c>
      <c r="L22" s="57">
        <f t="shared" si="3"/>
        <v>4.296042617960426</v>
      </c>
      <c r="M22" s="57">
        <f t="shared" si="3"/>
        <v>4.5627933500021935</v>
      </c>
      <c r="N22" s="58">
        <f>+N8/N7</f>
        <v>4.683065072848163</v>
      </c>
      <c r="O22" s="55">
        <f t="shared" si="2"/>
        <v>107.5078766437465</v>
      </c>
      <c r="P22" s="55">
        <f t="shared" si="2"/>
        <v>114.8433105448152</v>
      </c>
      <c r="Q22" s="55">
        <f t="shared" si="2"/>
        <v>203.102422439439</v>
      </c>
      <c r="R22" s="55">
        <f t="shared" si="2"/>
        <v>113.80800753439249</v>
      </c>
      <c r="S22" s="55">
        <f t="shared" si="2"/>
        <v>110.07433607063624</v>
      </c>
      <c r="T22" s="55">
        <f t="shared" si="2"/>
        <v>111.05885153108441</v>
      </c>
      <c r="U22" s="3"/>
      <c r="V22" s="3"/>
    </row>
    <row r="23" spans="1:22" ht="11.25">
      <c r="A23" s="31" t="s">
        <v>19</v>
      </c>
      <c r="B23" s="3"/>
      <c r="C23" s="56">
        <f>+C10/C7</f>
        <v>6.379518072289157</v>
      </c>
      <c r="D23" s="57">
        <f>+D10/D7</f>
        <v>4.827017387427553</v>
      </c>
      <c r="E23" s="57">
        <v>6.2</v>
      </c>
      <c r="F23" s="57">
        <f aca="true" t="shared" si="4" ref="F23:M23">+F10/F7</f>
        <v>6.662095639943741</v>
      </c>
      <c r="G23" s="57">
        <f t="shared" si="4"/>
        <v>7.614800132144037</v>
      </c>
      <c r="H23" s="57">
        <f>+H10/H7</f>
        <v>7.9661781285231115</v>
      </c>
      <c r="I23" s="56">
        <f t="shared" si="4"/>
        <v>5.0473639455782315</v>
      </c>
      <c r="J23" s="57">
        <f t="shared" si="4"/>
        <v>4.081804987465365</v>
      </c>
      <c r="K23" s="57">
        <f t="shared" si="4"/>
        <v>5.285721623009759</v>
      </c>
      <c r="L23" s="57">
        <f t="shared" si="4"/>
        <v>6.736586757990867</v>
      </c>
      <c r="M23" s="57">
        <f t="shared" si="4"/>
        <v>7.059306049041541</v>
      </c>
      <c r="N23" s="58">
        <f>+N10/N7</f>
        <v>7.754714239000109</v>
      </c>
      <c r="O23" s="55">
        <f t="shared" si="2"/>
        <v>126.3930665803873</v>
      </c>
      <c r="P23" s="55">
        <f t="shared" si="2"/>
        <v>118.25693295614631</v>
      </c>
      <c r="Q23" s="55">
        <f t="shared" si="2"/>
        <v>117.29713447280712</v>
      </c>
      <c r="R23" s="55">
        <f t="shared" si="2"/>
        <v>98.89423055438623</v>
      </c>
      <c r="S23" s="55">
        <f t="shared" si="2"/>
        <v>107.86896161242248</v>
      </c>
      <c r="T23" s="55">
        <f t="shared" si="2"/>
        <v>102.72690756881155</v>
      </c>
      <c r="U23" s="3"/>
      <c r="V23" s="3"/>
    </row>
    <row r="24" spans="1:22" ht="11.25">
      <c r="A24" s="31" t="s">
        <v>20</v>
      </c>
      <c r="B24" s="3"/>
      <c r="C24" s="56">
        <f>+C11/C7</f>
        <v>1.255750273822563</v>
      </c>
      <c r="D24" s="57">
        <f>+D11/D7</f>
        <v>1.1578243423985732</v>
      </c>
      <c r="E24" s="57">
        <v>2.071607411116675</v>
      </c>
      <c r="F24" s="57">
        <f aca="true" t="shared" si="5" ref="F24:M24">+F11/F7</f>
        <v>1.0864978902953586</v>
      </c>
      <c r="G24" s="57">
        <f t="shared" si="5"/>
        <v>0.9633300297324083</v>
      </c>
      <c r="H24" s="57">
        <f>+H11/H7</f>
        <v>0.9368658399098083</v>
      </c>
      <c r="I24" s="56">
        <f t="shared" si="5"/>
        <v>1.4259353741496599</v>
      </c>
      <c r="J24" s="57">
        <f t="shared" si="5"/>
        <v>1.2125610238817786</v>
      </c>
      <c r="K24" s="57">
        <f t="shared" si="5"/>
        <v>1.1675911658962506</v>
      </c>
      <c r="L24" s="57">
        <f t="shared" si="5"/>
        <v>1.101550608828006</v>
      </c>
      <c r="M24" s="57">
        <f t="shared" si="5"/>
        <v>1.0590428565162082</v>
      </c>
      <c r="N24" s="58">
        <f>+N11/N7</f>
        <v>0.9985830033063257</v>
      </c>
      <c r="O24" s="55">
        <f t="shared" si="2"/>
        <v>88.06502009752126</v>
      </c>
      <c r="P24" s="55">
        <f t="shared" si="2"/>
        <v>95.48586170880073</v>
      </c>
      <c r="Q24" s="55">
        <f t="shared" si="2"/>
        <v>177.42575240593703</v>
      </c>
      <c r="R24" s="55">
        <f t="shared" si="2"/>
        <v>98.63349732531465</v>
      </c>
      <c r="S24" s="55">
        <f t="shared" si="2"/>
        <v>90.9623273321862</v>
      </c>
      <c r="T24" s="55">
        <f t="shared" si="2"/>
        <v>93.81952594905273</v>
      </c>
      <c r="U24" s="3"/>
      <c r="V24" s="3"/>
    </row>
    <row r="25" spans="1:22" ht="11.25">
      <c r="A25" s="31" t="s">
        <v>21</v>
      </c>
      <c r="B25" s="3"/>
      <c r="C25" s="56">
        <f>+C8/C12</f>
        <v>1.2332273209147357</v>
      </c>
      <c r="D25" s="57">
        <f>+D8/D12</f>
        <v>1.1363422661024918</v>
      </c>
      <c r="E25" s="57">
        <v>1.7</v>
      </c>
      <c r="F25" s="57">
        <f aca="true" t="shared" si="6" ref="F25:M25">+F8/F12</f>
        <v>1.1594263320270157</v>
      </c>
      <c r="G25" s="57">
        <f t="shared" si="6"/>
        <v>1.1507834380440543</v>
      </c>
      <c r="H25" s="57">
        <f>+H8/H12</f>
        <v>1.1450822215327334</v>
      </c>
      <c r="I25" s="56">
        <f t="shared" si="6"/>
        <v>1.279468079525783</v>
      </c>
      <c r="J25" s="57">
        <f t="shared" si="6"/>
        <v>1.1271570938917836</v>
      </c>
      <c r="K25" s="57">
        <f t="shared" si="6"/>
        <v>1.1435282682650252</v>
      </c>
      <c r="L25" s="57">
        <f t="shared" si="6"/>
        <v>1.1772833326816043</v>
      </c>
      <c r="M25" s="57">
        <f t="shared" si="6"/>
        <v>1.2084577403427244</v>
      </c>
      <c r="N25" s="58">
        <f>+N8/N12</f>
        <v>1.2078152087335425</v>
      </c>
      <c r="O25" s="55">
        <f t="shared" si="2"/>
        <v>96.38593886389212</v>
      </c>
      <c r="P25" s="55">
        <f t="shared" si="2"/>
        <v>100.81489725438306</v>
      </c>
      <c r="Q25" s="55">
        <f t="shared" si="2"/>
        <v>148.66270009916417</v>
      </c>
      <c r="R25" s="55">
        <f t="shared" si="2"/>
        <v>98.48320279758704</v>
      </c>
      <c r="S25" s="55">
        <f t="shared" si="2"/>
        <v>95.22744566290639</v>
      </c>
      <c r="T25" s="55">
        <f t="shared" si="2"/>
        <v>94.80607739104495</v>
      </c>
      <c r="U25" s="3"/>
      <c r="V25" s="3"/>
    </row>
    <row r="26" spans="1:20" ht="11.25">
      <c r="A26" s="59" t="s">
        <v>22</v>
      </c>
      <c r="B26" s="36"/>
      <c r="C26" s="38">
        <f aca="true" t="shared" si="7" ref="C26:M26">+C9/C8*100</f>
        <v>60.98489500184208</v>
      </c>
      <c r="D26" s="39">
        <f t="shared" si="7"/>
        <v>63.27058336781134</v>
      </c>
      <c r="E26" s="39">
        <f t="shared" si="7"/>
        <v>64.81623865908043</v>
      </c>
      <c r="F26" s="39">
        <f>+F9/F8*100</f>
        <v>68.35670622078389</v>
      </c>
      <c r="G26" s="39">
        <f t="shared" si="7"/>
        <v>70.5715977109781</v>
      </c>
      <c r="H26" s="39">
        <f>+H9/H8*100</f>
        <v>69.97236221752561</v>
      </c>
      <c r="I26" s="38">
        <f t="shared" si="7"/>
        <v>56.706504581701886</v>
      </c>
      <c r="J26" s="39">
        <f t="shared" si="7"/>
        <v>60.37686101492328</v>
      </c>
      <c r="K26" s="39">
        <f t="shared" si="7"/>
        <v>61.78186454429549</v>
      </c>
      <c r="L26" s="39">
        <f>+L9/L8*100</f>
        <v>63.7577502214349</v>
      </c>
      <c r="M26" s="39">
        <f t="shared" si="7"/>
        <v>64.20523370955027</v>
      </c>
      <c r="N26" s="42">
        <f>+N9/N8*100</f>
        <v>63.40657294479099</v>
      </c>
      <c r="O26" s="60">
        <f t="shared" si="2"/>
        <v>107.54479658321374</v>
      </c>
      <c r="P26" s="60">
        <f t="shared" si="2"/>
        <v>104.7927671366897</v>
      </c>
      <c r="Q26" s="60">
        <f t="shared" si="2"/>
        <v>104.91143175617401</v>
      </c>
      <c r="R26" s="60">
        <f t="shared" si="2"/>
        <v>107.21317170599104</v>
      </c>
      <c r="S26" s="60">
        <f t="shared" si="2"/>
        <v>109.91564648799161</v>
      </c>
      <c r="T26" s="60">
        <f t="shared" si="2"/>
        <v>110.35506094683836</v>
      </c>
    </row>
    <row r="27" spans="1:22" ht="12.75" customHeight="1">
      <c r="A27" s="61" t="s">
        <v>23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1.25">
      <c r="A29" s="61"/>
      <c r="B29" s="3"/>
      <c r="C29" s="3"/>
      <c r="D29" s="3"/>
      <c r="E29" s="3"/>
      <c r="F29" s="3"/>
      <c r="G29" s="3"/>
      <c r="H29" s="3"/>
      <c r="I29" s="3"/>
      <c r="J29" s="63"/>
      <c r="K29" s="64"/>
      <c r="L29" s="64"/>
      <c r="M29" s="64"/>
      <c r="N29" s="64"/>
      <c r="O29" s="64"/>
      <c r="P29" s="64"/>
      <c r="Q29" s="3"/>
      <c r="R29" s="3"/>
      <c r="S29" s="3"/>
      <c r="T29" s="3"/>
      <c r="U29" s="3"/>
      <c r="V29" s="3"/>
    </row>
    <row r="30" spans="1:22" ht="11.25">
      <c r="A30" s="65" t="s">
        <v>24</v>
      </c>
      <c r="B30" s="6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5" t="s">
        <v>25</v>
      </c>
      <c r="B31" s="6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6" t="s">
        <v>26</v>
      </c>
      <c r="B32" s="67"/>
      <c r="C32" s="10" t="s">
        <v>27</v>
      </c>
      <c r="D32" s="11"/>
      <c r="E32" s="11"/>
      <c r="F32" s="11"/>
      <c r="G32" s="11"/>
      <c r="H32" s="12"/>
      <c r="I32" s="10" t="s">
        <v>28</v>
      </c>
      <c r="J32" s="11"/>
      <c r="K32" s="11"/>
      <c r="L32" s="11"/>
      <c r="M32" s="11"/>
      <c r="N32" s="12"/>
      <c r="O32" s="11" t="s">
        <v>29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8"/>
      <c r="B33" s="69"/>
      <c r="C33" s="70" t="s">
        <v>30</v>
      </c>
      <c r="D33" s="71" t="s">
        <v>31</v>
      </c>
      <c r="E33" s="71" t="s">
        <v>32</v>
      </c>
      <c r="F33" s="71" t="s">
        <v>33</v>
      </c>
      <c r="G33" s="71" t="s">
        <v>34</v>
      </c>
      <c r="H33" s="72" t="s">
        <v>35</v>
      </c>
      <c r="I33" s="70" t="s">
        <v>30</v>
      </c>
      <c r="J33" s="71" t="s">
        <v>31</v>
      </c>
      <c r="K33" s="71" t="s">
        <v>32</v>
      </c>
      <c r="L33" s="71" t="s">
        <v>33</v>
      </c>
      <c r="M33" s="71" t="s">
        <v>34</v>
      </c>
      <c r="N33" s="72" t="s">
        <v>35</v>
      </c>
      <c r="O33" s="70" t="s">
        <v>30</v>
      </c>
      <c r="P33" s="71" t="s">
        <v>31</v>
      </c>
      <c r="Q33" s="71" t="s">
        <v>32</v>
      </c>
      <c r="R33" s="71" t="s">
        <v>33</v>
      </c>
      <c r="S33" s="71" t="s">
        <v>34</v>
      </c>
      <c r="T33" s="73" t="s">
        <v>35</v>
      </c>
      <c r="U33" s="3"/>
      <c r="V33" s="3"/>
    </row>
    <row r="34" spans="1:22" ht="11.25" customHeight="1">
      <c r="A34" s="74" t="s">
        <v>36</v>
      </c>
      <c r="B34" s="75" t="s">
        <v>37</v>
      </c>
      <c r="C34" s="76"/>
      <c r="D34" s="77"/>
      <c r="E34" s="77"/>
      <c r="F34" s="77"/>
      <c r="G34" s="77"/>
      <c r="H34" s="78"/>
      <c r="I34" s="77"/>
      <c r="J34" s="79"/>
      <c r="K34" s="77"/>
      <c r="L34" s="77"/>
      <c r="M34" s="77"/>
      <c r="N34" s="78"/>
      <c r="O34" s="77"/>
      <c r="P34" s="80"/>
      <c r="Q34" s="81"/>
      <c r="R34" s="3"/>
      <c r="S34" s="3"/>
      <c r="T34" s="3"/>
      <c r="U34" s="3"/>
      <c r="V34" s="3"/>
    </row>
    <row r="35" spans="1:22" ht="10.5" customHeight="1">
      <c r="A35" s="82"/>
      <c r="B35" s="83" t="s">
        <v>38</v>
      </c>
      <c r="C35" s="84">
        <v>4575</v>
      </c>
      <c r="D35" s="30">
        <v>5851</v>
      </c>
      <c r="E35" s="30">
        <v>8072</v>
      </c>
      <c r="F35" s="30">
        <v>9038</v>
      </c>
      <c r="G35" s="30">
        <v>10009</v>
      </c>
      <c r="H35" s="85">
        <v>11673</v>
      </c>
      <c r="I35" s="86"/>
      <c r="J35" s="87"/>
      <c r="K35" s="86"/>
      <c r="L35" s="86"/>
      <c r="M35" s="86"/>
      <c r="N35" s="88"/>
      <c r="O35" s="86"/>
      <c r="P35" s="89"/>
      <c r="Q35" s="90"/>
      <c r="R35" s="3"/>
      <c r="S35" s="3"/>
      <c r="T35" s="3"/>
      <c r="U35" s="3"/>
      <c r="V35" s="3"/>
    </row>
    <row r="36" spans="1:22" ht="10.5" customHeight="1">
      <c r="A36" s="82"/>
      <c r="B36" s="91" t="s">
        <v>39</v>
      </c>
      <c r="C36" s="84">
        <v>5792</v>
      </c>
      <c r="D36" s="30">
        <v>7430</v>
      </c>
      <c r="E36" s="30">
        <v>14856</v>
      </c>
      <c r="F36" s="30">
        <v>16748</v>
      </c>
      <c r="G36" s="30">
        <v>20215</v>
      </c>
      <c r="H36" s="85">
        <v>25569</v>
      </c>
      <c r="I36" s="30">
        <f aca="true" t="shared" si="8" ref="I36:N36">+C36/4</f>
        <v>1448</v>
      </c>
      <c r="J36" s="92">
        <f t="shared" si="8"/>
        <v>1857.5</v>
      </c>
      <c r="K36" s="30">
        <f t="shared" si="8"/>
        <v>3714</v>
      </c>
      <c r="L36" s="30">
        <f t="shared" si="8"/>
        <v>4187</v>
      </c>
      <c r="M36" s="30">
        <f t="shared" si="8"/>
        <v>5053.75</v>
      </c>
      <c r="N36" s="85">
        <f t="shared" si="8"/>
        <v>6392.25</v>
      </c>
      <c r="O36" s="93">
        <f aca="true" t="shared" si="9" ref="O36:T40">+I36/C$9</f>
        <v>0.2915827627869513</v>
      </c>
      <c r="P36" s="93">
        <f t="shared" si="9"/>
        <v>0.3036619257806114</v>
      </c>
      <c r="Q36" s="93">
        <f t="shared" si="9"/>
        <v>0.4405693950177936</v>
      </c>
      <c r="R36" s="93">
        <f t="shared" si="9"/>
        <v>0.44050499736980536</v>
      </c>
      <c r="S36" s="93">
        <f t="shared" si="9"/>
        <v>0.47103644328455585</v>
      </c>
      <c r="T36" s="93">
        <f t="shared" si="9"/>
        <v>0.4950627323420074</v>
      </c>
      <c r="U36" s="3"/>
      <c r="V36" s="3"/>
    </row>
    <row r="37" spans="1:20" ht="10.5" customHeight="1">
      <c r="A37" s="82"/>
      <c r="B37" s="91" t="s">
        <v>40</v>
      </c>
      <c r="C37" s="84">
        <v>10887</v>
      </c>
      <c r="D37" s="30">
        <v>14789</v>
      </c>
      <c r="E37" s="30">
        <v>18593</v>
      </c>
      <c r="F37" s="30">
        <v>27175</v>
      </c>
      <c r="G37" s="30">
        <v>30970</v>
      </c>
      <c r="H37" s="85">
        <v>39559</v>
      </c>
      <c r="I37" s="30">
        <f aca="true" t="shared" si="10" ref="I37:N45">+C37/4</f>
        <v>2721.75</v>
      </c>
      <c r="J37" s="92">
        <f>+D37/4</f>
        <v>3697.25</v>
      </c>
      <c r="K37" s="30">
        <f t="shared" si="10"/>
        <v>4648.25</v>
      </c>
      <c r="L37" s="30">
        <f t="shared" si="10"/>
        <v>6793.75</v>
      </c>
      <c r="M37" s="30">
        <f t="shared" si="10"/>
        <v>7742.5</v>
      </c>
      <c r="N37" s="85">
        <f t="shared" si="10"/>
        <v>9889.75</v>
      </c>
      <c r="O37" s="93">
        <f t="shared" si="9"/>
        <v>0.5480769230769231</v>
      </c>
      <c r="P37" s="93">
        <f t="shared" si="9"/>
        <v>0.6044221023377473</v>
      </c>
      <c r="Q37" s="93">
        <f t="shared" si="9"/>
        <v>0.5513938315539739</v>
      </c>
      <c r="R37" s="93">
        <f t="shared" si="9"/>
        <v>0.7147553918990005</v>
      </c>
      <c r="S37" s="93">
        <f t="shared" si="9"/>
        <v>0.721642277938298</v>
      </c>
      <c r="T37" s="93">
        <f t="shared" si="9"/>
        <v>0.7659347893432465</v>
      </c>
    </row>
    <row r="38" spans="1:20" ht="10.5" customHeight="1">
      <c r="A38" s="82"/>
      <c r="B38" s="94" t="s">
        <v>41</v>
      </c>
      <c r="C38" s="84">
        <v>45836</v>
      </c>
      <c r="D38" s="30">
        <v>60319</v>
      </c>
      <c r="E38" s="30">
        <v>88507</v>
      </c>
      <c r="F38" s="30">
        <v>111736</v>
      </c>
      <c r="G38" s="30">
        <v>119194</v>
      </c>
      <c r="H38" s="85">
        <v>131453</v>
      </c>
      <c r="I38" s="30">
        <f t="shared" si="10"/>
        <v>11459</v>
      </c>
      <c r="J38" s="92">
        <f t="shared" si="10"/>
        <v>15079.75</v>
      </c>
      <c r="K38" s="30">
        <f>+E38/4</f>
        <v>22126.75</v>
      </c>
      <c r="L38" s="30">
        <f t="shared" si="10"/>
        <v>27934</v>
      </c>
      <c r="M38" s="30">
        <f t="shared" si="10"/>
        <v>29798.5</v>
      </c>
      <c r="N38" s="85">
        <f t="shared" si="10"/>
        <v>32863.25</v>
      </c>
      <c r="O38" s="93">
        <f t="shared" si="9"/>
        <v>2.3074909383809907</v>
      </c>
      <c r="P38" s="93">
        <f t="shared" si="9"/>
        <v>2.4652198790256663</v>
      </c>
      <c r="Q38" s="93">
        <f t="shared" si="9"/>
        <v>2.6247627520759194</v>
      </c>
      <c r="R38" s="93">
        <f t="shared" si="9"/>
        <v>2.9388742766964757</v>
      </c>
      <c r="S38" s="93">
        <f t="shared" si="9"/>
        <v>2.77737906608258</v>
      </c>
      <c r="T38" s="93">
        <f t="shared" si="9"/>
        <v>2.5451711586121437</v>
      </c>
    </row>
    <row r="39" spans="1:20" ht="10.5" customHeight="1">
      <c r="A39" s="82"/>
      <c r="B39" s="91" t="s">
        <v>42</v>
      </c>
      <c r="C39" s="84">
        <v>690</v>
      </c>
      <c r="D39" s="30">
        <v>870</v>
      </c>
      <c r="E39" s="30">
        <v>1244</v>
      </c>
      <c r="F39" s="30">
        <v>1562</v>
      </c>
      <c r="G39" s="30">
        <v>1700</v>
      </c>
      <c r="H39" s="85">
        <v>2092</v>
      </c>
      <c r="I39" s="30">
        <f t="shared" si="10"/>
        <v>172.5</v>
      </c>
      <c r="J39" s="92">
        <f t="shared" si="10"/>
        <v>217.5</v>
      </c>
      <c r="K39" s="30">
        <f t="shared" si="10"/>
        <v>311</v>
      </c>
      <c r="L39" s="30">
        <f>+F39/4</f>
        <v>390.5</v>
      </c>
      <c r="M39" s="30">
        <f t="shared" si="10"/>
        <v>425</v>
      </c>
      <c r="N39" s="85">
        <f t="shared" si="10"/>
        <v>523</v>
      </c>
      <c r="O39" s="93">
        <f t="shared" si="9"/>
        <v>0.03473620620217479</v>
      </c>
      <c r="P39" s="93">
        <f t="shared" si="9"/>
        <v>0.03555664541441883</v>
      </c>
      <c r="Q39" s="93">
        <f t="shared" si="9"/>
        <v>0.0368920521945433</v>
      </c>
      <c r="R39" s="93">
        <f t="shared" si="9"/>
        <v>0.041083640189374014</v>
      </c>
      <c r="S39" s="93">
        <f t="shared" si="9"/>
        <v>0.03961226582160499</v>
      </c>
      <c r="T39" s="93">
        <f t="shared" si="9"/>
        <v>0.040504956629491946</v>
      </c>
    </row>
    <row r="40" spans="1:20" ht="10.5" customHeight="1">
      <c r="A40" s="82"/>
      <c r="B40" s="91" t="s">
        <v>43</v>
      </c>
      <c r="C40" s="84">
        <v>2332</v>
      </c>
      <c r="D40" s="30">
        <v>3495</v>
      </c>
      <c r="E40" s="30">
        <v>5385</v>
      </c>
      <c r="F40" s="30">
        <v>6601</v>
      </c>
      <c r="G40" s="30">
        <v>8478</v>
      </c>
      <c r="H40" s="85">
        <v>10875</v>
      </c>
      <c r="I40" s="30">
        <f t="shared" si="10"/>
        <v>583</v>
      </c>
      <c r="J40" s="92">
        <f t="shared" si="10"/>
        <v>873.75</v>
      </c>
      <c r="K40" s="30">
        <f t="shared" si="10"/>
        <v>1346.25</v>
      </c>
      <c r="L40" s="30">
        <f t="shared" si="10"/>
        <v>1650.25</v>
      </c>
      <c r="M40" s="30">
        <f>+G40/4</f>
        <v>2119.5</v>
      </c>
      <c r="N40" s="85">
        <f>+H40/4</f>
        <v>2718.75</v>
      </c>
      <c r="O40" s="93">
        <f t="shared" si="9"/>
        <v>0.11739830849778493</v>
      </c>
      <c r="P40" s="93">
        <f t="shared" si="9"/>
        <v>0.14283962726826877</v>
      </c>
      <c r="Q40" s="93">
        <f t="shared" si="9"/>
        <v>0.15969750889679715</v>
      </c>
      <c r="R40" s="93">
        <f t="shared" si="9"/>
        <v>0.17361914781693846</v>
      </c>
      <c r="S40" s="93">
        <f t="shared" si="9"/>
        <v>0.19754869978562775</v>
      </c>
      <c r="T40" s="93">
        <f t="shared" si="9"/>
        <v>0.2105599442379182</v>
      </c>
    </row>
    <row r="41" spans="1:20" ht="11.25">
      <c r="A41" s="82"/>
      <c r="B41" s="95" t="s">
        <v>44</v>
      </c>
      <c r="C41" s="84"/>
      <c r="D41" s="30"/>
      <c r="E41" s="30"/>
      <c r="F41" s="30"/>
      <c r="G41" s="96"/>
      <c r="H41" s="97"/>
      <c r="I41" s="30"/>
      <c r="J41" s="92"/>
      <c r="K41" s="30"/>
      <c r="L41" s="30"/>
      <c r="M41" s="30"/>
      <c r="N41" s="85"/>
      <c r="O41" s="93"/>
      <c r="P41" s="93"/>
      <c r="Q41" s="93"/>
      <c r="R41" s="93"/>
      <c r="S41" s="93"/>
      <c r="T41" s="93"/>
    </row>
    <row r="42" spans="1:20" ht="10.5" customHeight="1">
      <c r="A42" s="82"/>
      <c r="B42" s="83" t="s">
        <v>38</v>
      </c>
      <c r="C42" s="84">
        <v>2331</v>
      </c>
      <c r="D42" s="30">
        <v>3281</v>
      </c>
      <c r="E42" s="30">
        <v>4747</v>
      </c>
      <c r="F42" s="30">
        <v>6245</v>
      </c>
      <c r="G42" s="30">
        <v>7707</v>
      </c>
      <c r="H42" s="85">
        <v>9557</v>
      </c>
      <c r="I42" s="86"/>
      <c r="J42" s="87"/>
      <c r="K42" s="86"/>
      <c r="L42" s="86"/>
      <c r="M42" s="86"/>
      <c r="N42" s="88"/>
      <c r="O42" s="98"/>
      <c r="P42" s="99"/>
      <c r="Q42" s="98"/>
      <c r="R42" s="98"/>
      <c r="S42" s="98"/>
      <c r="T42" s="98"/>
    </row>
    <row r="43" spans="1:20" ht="10.5" customHeight="1">
      <c r="A43" s="82"/>
      <c r="B43" s="91" t="s">
        <v>45</v>
      </c>
      <c r="C43" s="84">
        <v>1338</v>
      </c>
      <c r="D43" s="30">
        <v>1712</v>
      </c>
      <c r="E43" s="30">
        <v>2536</v>
      </c>
      <c r="F43" s="30">
        <v>2756</v>
      </c>
      <c r="G43" s="30">
        <v>2617</v>
      </c>
      <c r="H43" s="85">
        <v>2974</v>
      </c>
      <c r="I43" s="30">
        <f aca="true" t="shared" si="11" ref="I43:K45">+C43/4</f>
        <v>334.5</v>
      </c>
      <c r="J43" s="92">
        <f t="shared" si="11"/>
        <v>428</v>
      </c>
      <c r="K43" s="30">
        <f t="shared" si="11"/>
        <v>634</v>
      </c>
      <c r="L43" s="30">
        <f t="shared" si="10"/>
        <v>689</v>
      </c>
      <c r="M43" s="30">
        <f t="shared" si="10"/>
        <v>654.25</v>
      </c>
      <c r="N43" s="85">
        <f t="shared" si="10"/>
        <v>743.5</v>
      </c>
      <c r="O43" s="93">
        <f aca="true" t="shared" si="12" ref="O43:T45">+I43/C$9</f>
        <v>0.06735803463552155</v>
      </c>
      <c r="P43" s="93">
        <f t="shared" si="12"/>
        <v>0.0699689390223966</v>
      </c>
      <c r="Q43" s="93">
        <f t="shared" si="12"/>
        <v>0.07520759193357059</v>
      </c>
      <c r="R43" s="93">
        <f t="shared" si="12"/>
        <v>0.07248816412414519</v>
      </c>
      <c r="S43" s="93">
        <f t="shared" si="12"/>
        <v>0.06097958803243546</v>
      </c>
      <c r="T43" s="93">
        <f t="shared" si="12"/>
        <v>0.057582094175960344</v>
      </c>
    </row>
    <row r="44" spans="1:20" ht="10.5" customHeight="1">
      <c r="A44" s="82"/>
      <c r="B44" s="91" t="s">
        <v>46</v>
      </c>
      <c r="C44" s="84">
        <v>911</v>
      </c>
      <c r="D44" s="30">
        <v>998</v>
      </c>
      <c r="E44" s="30">
        <v>1404</v>
      </c>
      <c r="F44" s="30">
        <v>1776</v>
      </c>
      <c r="G44" s="30">
        <v>1824</v>
      </c>
      <c r="H44" s="85">
        <v>2239</v>
      </c>
      <c r="I44" s="30">
        <f t="shared" si="11"/>
        <v>227.75</v>
      </c>
      <c r="J44" s="92">
        <f t="shared" si="11"/>
        <v>249.5</v>
      </c>
      <c r="K44" s="30">
        <f t="shared" si="11"/>
        <v>351</v>
      </c>
      <c r="L44" s="30">
        <f t="shared" si="10"/>
        <v>444</v>
      </c>
      <c r="M44" s="30">
        <f t="shared" si="10"/>
        <v>456</v>
      </c>
      <c r="N44" s="85">
        <f t="shared" si="10"/>
        <v>559.75</v>
      </c>
      <c r="O44" s="93">
        <f t="shared" si="12"/>
        <v>0.04586186065243657</v>
      </c>
      <c r="P44" s="93">
        <f t="shared" si="12"/>
        <v>0.04078796795814942</v>
      </c>
      <c r="Q44" s="93">
        <f t="shared" si="12"/>
        <v>0.041637010676156584</v>
      </c>
      <c r="R44" s="93">
        <f t="shared" si="12"/>
        <v>0.046712256706996316</v>
      </c>
      <c r="S44" s="93">
        <f t="shared" si="12"/>
        <v>0.042501631093298534</v>
      </c>
      <c r="T44" s="93">
        <f t="shared" si="12"/>
        <v>0.043351146220570014</v>
      </c>
    </row>
    <row r="45" spans="1:20" ht="10.5" customHeight="1">
      <c r="A45" s="100"/>
      <c r="B45" s="101" t="s">
        <v>47</v>
      </c>
      <c r="C45" s="102">
        <v>329</v>
      </c>
      <c r="D45" s="43">
        <v>681</v>
      </c>
      <c r="E45" s="43">
        <v>878</v>
      </c>
      <c r="F45" s="43">
        <v>1149</v>
      </c>
      <c r="G45" s="43">
        <v>1220</v>
      </c>
      <c r="H45" s="103">
        <v>1485</v>
      </c>
      <c r="I45" s="43">
        <f t="shared" si="11"/>
        <v>82.25</v>
      </c>
      <c r="J45" s="104">
        <f t="shared" si="11"/>
        <v>170.25</v>
      </c>
      <c r="K45" s="43">
        <f t="shared" si="11"/>
        <v>219.5</v>
      </c>
      <c r="L45" s="43">
        <f t="shared" si="10"/>
        <v>287.25</v>
      </c>
      <c r="M45" s="43">
        <f t="shared" si="10"/>
        <v>305</v>
      </c>
      <c r="N45" s="103">
        <f t="shared" si="10"/>
        <v>371.25</v>
      </c>
      <c r="O45" s="105">
        <f t="shared" si="12"/>
        <v>0.016562625855819572</v>
      </c>
      <c r="P45" s="105">
        <f t="shared" si="12"/>
        <v>0.02783227072094164</v>
      </c>
      <c r="Q45" s="105">
        <f t="shared" si="12"/>
        <v>0.026037959667852908</v>
      </c>
      <c r="R45" s="105">
        <f t="shared" si="12"/>
        <v>0.030220936349289847</v>
      </c>
      <c r="S45" s="105">
        <f t="shared" si="12"/>
        <v>0.028427626060210643</v>
      </c>
      <c r="T45" s="105">
        <f t="shared" si="12"/>
        <v>0.02875232342007435</v>
      </c>
    </row>
    <row r="46" spans="1:20" ht="11.25">
      <c r="A46" s="106" t="s">
        <v>3</v>
      </c>
      <c r="B46" s="75" t="s">
        <v>37</v>
      </c>
      <c r="C46" s="76"/>
      <c r="D46" s="77"/>
      <c r="E46" s="77"/>
      <c r="F46" s="77"/>
      <c r="G46" s="107"/>
      <c r="H46" s="108"/>
      <c r="I46" s="77"/>
      <c r="J46" s="79"/>
      <c r="K46" s="77"/>
      <c r="L46" s="77"/>
      <c r="M46" s="77"/>
      <c r="N46" s="78"/>
      <c r="O46" s="77"/>
      <c r="P46" s="80"/>
      <c r="Q46" s="81"/>
      <c r="R46" s="81"/>
      <c r="S46" s="81"/>
      <c r="T46" s="3"/>
    </row>
    <row r="47" spans="1:20" ht="11.25">
      <c r="A47" s="109"/>
      <c r="B47" s="83" t="s">
        <v>38</v>
      </c>
      <c r="C47" s="84">
        <v>24420</v>
      </c>
      <c r="D47" s="30">
        <v>32839</v>
      </c>
      <c r="E47" s="30">
        <v>46117</v>
      </c>
      <c r="F47" s="30">
        <v>65205</v>
      </c>
      <c r="G47" s="30">
        <v>74046</v>
      </c>
      <c r="H47" s="85">
        <v>88761</v>
      </c>
      <c r="I47" s="86"/>
      <c r="J47" s="87"/>
      <c r="K47" s="86"/>
      <c r="L47" s="86"/>
      <c r="M47" s="86"/>
      <c r="N47" s="88"/>
      <c r="O47" s="86"/>
      <c r="P47" s="89"/>
      <c r="Q47" s="90"/>
      <c r="R47" s="90"/>
      <c r="S47" s="90"/>
      <c r="T47" s="3"/>
    </row>
    <row r="48" spans="1:20" ht="10.5" customHeight="1">
      <c r="A48" s="109"/>
      <c r="B48" s="91" t="s">
        <v>39</v>
      </c>
      <c r="C48" s="84">
        <v>67536</v>
      </c>
      <c r="D48" s="30">
        <v>96021</v>
      </c>
      <c r="E48" s="30">
        <v>165571</v>
      </c>
      <c r="F48" s="30">
        <v>238480</v>
      </c>
      <c r="G48" s="30">
        <v>278480</v>
      </c>
      <c r="H48" s="85">
        <v>344478</v>
      </c>
      <c r="I48" s="30">
        <f aca="true" t="shared" si="13" ref="I48:N52">+C48/4</f>
        <v>16884</v>
      </c>
      <c r="J48" s="92">
        <f t="shared" si="13"/>
        <v>24005.25</v>
      </c>
      <c r="K48" s="30">
        <f t="shared" si="13"/>
        <v>41392.75</v>
      </c>
      <c r="L48" s="30">
        <f t="shared" si="13"/>
        <v>59620</v>
      </c>
      <c r="M48" s="30">
        <f t="shared" si="13"/>
        <v>69620</v>
      </c>
      <c r="N48" s="85">
        <f t="shared" si="13"/>
        <v>86119.5</v>
      </c>
      <c r="O48" s="93">
        <f aca="true" t="shared" si="14" ref="O48:T52">+I48/I$9</f>
        <v>0.6103680138818596</v>
      </c>
      <c r="P48" s="93">
        <f t="shared" si="14"/>
        <v>0.6988631401205275</v>
      </c>
      <c r="Q48" s="93">
        <f t="shared" si="14"/>
        <v>0.8628343026285619</v>
      </c>
      <c r="R48" s="93">
        <f t="shared" si="14"/>
        <v>1.035321084985934</v>
      </c>
      <c r="S48" s="93">
        <f t="shared" si="14"/>
        <v>1.0424496518679345</v>
      </c>
      <c r="T48" s="93">
        <f t="shared" si="14"/>
        <v>1.0537589016959108</v>
      </c>
    </row>
    <row r="49" spans="1:20" ht="10.5" customHeight="1">
      <c r="A49" s="109"/>
      <c r="B49" s="91" t="s">
        <v>40</v>
      </c>
      <c r="C49" s="84">
        <v>67746</v>
      </c>
      <c r="D49" s="30">
        <v>91263</v>
      </c>
      <c r="E49" s="30">
        <v>105898</v>
      </c>
      <c r="F49" s="30">
        <v>212442</v>
      </c>
      <c r="G49" s="30">
        <v>257907</v>
      </c>
      <c r="H49" s="85">
        <v>333202</v>
      </c>
      <c r="I49" s="30">
        <f t="shared" si="13"/>
        <v>16936.5</v>
      </c>
      <c r="J49" s="92">
        <f t="shared" si="13"/>
        <v>22815.75</v>
      </c>
      <c r="K49" s="30">
        <f t="shared" si="13"/>
        <v>26474.5</v>
      </c>
      <c r="L49" s="30">
        <f t="shared" si="13"/>
        <v>53110.5</v>
      </c>
      <c r="M49" s="30">
        <f t="shared" si="13"/>
        <v>64476.75</v>
      </c>
      <c r="N49" s="85">
        <f t="shared" si="13"/>
        <v>83300.5</v>
      </c>
      <c r="O49" s="93">
        <f t="shared" si="14"/>
        <v>0.6122659243727858</v>
      </c>
      <c r="P49" s="93">
        <f t="shared" si="14"/>
        <v>0.6642333110134211</v>
      </c>
      <c r="Q49" s="93">
        <f t="shared" si="14"/>
        <v>0.5518625059929544</v>
      </c>
      <c r="R49" s="93">
        <f t="shared" si="14"/>
        <v>0.922281457298649</v>
      </c>
      <c r="S49" s="93">
        <f t="shared" si="14"/>
        <v>0.9654375982630831</v>
      </c>
      <c r="T49" s="93">
        <f t="shared" si="14"/>
        <v>1.019265594792355</v>
      </c>
    </row>
    <row r="50" spans="1:20" ht="10.5" customHeight="1">
      <c r="A50" s="109"/>
      <c r="B50" s="94" t="s">
        <v>41</v>
      </c>
      <c r="C50" s="84">
        <v>100645</v>
      </c>
      <c r="D50" s="30">
        <v>139761</v>
      </c>
      <c r="E50" s="30">
        <v>208392</v>
      </c>
      <c r="F50" s="30">
        <v>332707</v>
      </c>
      <c r="G50" s="30">
        <v>363836</v>
      </c>
      <c r="H50" s="85">
        <v>412850</v>
      </c>
      <c r="I50" s="30">
        <f t="shared" si="13"/>
        <v>25161.25</v>
      </c>
      <c r="J50" s="92">
        <f t="shared" si="13"/>
        <v>34940.25</v>
      </c>
      <c r="K50" s="30">
        <f t="shared" si="13"/>
        <v>52098</v>
      </c>
      <c r="L50" s="30">
        <f t="shared" si="13"/>
        <v>83176.75</v>
      </c>
      <c r="M50" s="30">
        <f t="shared" si="13"/>
        <v>90959</v>
      </c>
      <c r="N50" s="85">
        <f t="shared" si="13"/>
        <v>103212.5</v>
      </c>
      <c r="O50" s="93">
        <f t="shared" si="14"/>
        <v>0.9095961969488829</v>
      </c>
      <c r="P50" s="93">
        <f t="shared" si="14"/>
        <v>1.017213019301872</v>
      </c>
      <c r="Q50" s="93">
        <f t="shared" si="14"/>
        <v>1.0859858670502158</v>
      </c>
      <c r="R50" s="93">
        <f t="shared" si="14"/>
        <v>1.4443918660785608</v>
      </c>
      <c r="S50" s="93">
        <f t="shared" si="14"/>
        <v>1.3619675076738789</v>
      </c>
      <c r="T50" s="93">
        <f t="shared" si="14"/>
        <v>1.2629089885715683</v>
      </c>
    </row>
    <row r="51" spans="1:20" ht="10.5" customHeight="1">
      <c r="A51" s="109"/>
      <c r="B51" s="91" t="s">
        <v>42</v>
      </c>
      <c r="C51" s="84">
        <v>7179</v>
      </c>
      <c r="D51" s="30">
        <v>10015</v>
      </c>
      <c r="E51" s="30">
        <v>14618</v>
      </c>
      <c r="F51" s="30">
        <v>21778</v>
      </c>
      <c r="G51" s="30">
        <v>24239</v>
      </c>
      <c r="H51" s="85">
        <v>28972</v>
      </c>
      <c r="I51" s="30">
        <f t="shared" si="13"/>
        <v>1794.75</v>
      </c>
      <c r="J51" s="92">
        <f t="shared" si="13"/>
        <v>2503.75</v>
      </c>
      <c r="K51" s="30">
        <f t="shared" si="13"/>
        <v>3654.5</v>
      </c>
      <c r="L51" s="30">
        <f t="shared" si="13"/>
        <v>5444.5</v>
      </c>
      <c r="M51" s="30">
        <f t="shared" si="13"/>
        <v>6059.75</v>
      </c>
      <c r="N51" s="85">
        <f t="shared" si="13"/>
        <v>7243</v>
      </c>
      <c r="O51" s="93">
        <f t="shared" si="14"/>
        <v>0.06488142578266214</v>
      </c>
      <c r="P51" s="93">
        <f t="shared" si="14"/>
        <v>0.07289149611342396</v>
      </c>
      <c r="Q51" s="93">
        <f t="shared" si="14"/>
        <v>0.07617826694182143</v>
      </c>
      <c r="R51" s="93">
        <f t="shared" si="14"/>
        <v>0.09454554926544646</v>
      </c>
      <c r="S51" s="93">
        <f t="shared" si="14"/>
        <v>0.09073519502882384</v>
      </c>
      <c r="T51" s="93">
        <f t="shared" si="14"/>
        <v>0.08862540684727015</v>
      </c>
    </row>
    <row r="52" spans="1:20" ht="11.25">
      <c r="A52" s="109"/>
      <c r="B52" s="91" t="s">
        <v>43</v>
      </c>
      <c r="C52" s="84">
        <v>26333</v>
      </c>
      <c r="D52" s="30">
        <v>40152</v>
      </c>
      <c r="E52" s="30">
        <v>64629</v>
      </c>
      <c r="F52" s="30">
        <v>113522</v>
      </c>
      <c r="G52" s="30">
        <v>140288</v>
      </c>
      <c r="H52" s="85">
        <v>171293</v>
      </c>
      <c r="I52" s="30">
        <f t="shared" si="13"/>
        <v>6583.25</v>
      </c>
      <c r="J52" s="92">
        <f t="shared" si="13"/>
        <v>10038</v>
      </c>
      <c r="K52" s="30">
        <f t="shared" si="13"/>
        <v>16157.25</v>
      </c>
      <c r="L52" s="30">
        <f t="shared" si="13"/>
        <v>28380.5</v>
      </c>
      <c r="M52" s="30">
        <f t="shared" si="13"/>
        <v>35072</v>
      </c>
      <c r="N52" s="85">
        <f t="shared" si="13"/>
        <v>42823.25</v>
      </c>
      <c r="O52" s="93">
        <f t="shared" si="14"/>
        <v>0.2379889378931386</v>
      </c>
      <c r="P52" s="93">
        <f t="shared" si="14"/>
        <v>0.2922355818218871</v>
      </c>
      <c r="Q52" s="93">
        <f t="shared" si="14"/>
        <v>0.3367988243386905</v>
      </c>
      <c r="R52" s="93">
        <f t="shared" si="14"/>
        <v>0.4928368006112597</v>
      </c>
      <c r="S52" s="93">
        <f t="shared" si="14"/>
        <v>0.5251478625439844</v>
      </c>
      <c r="T52" s="93">
        <f t="shared" si="14"/>
        <v>0.5239856349264616</v>
      </c>
    </row>
    <row r="53" spans="1:20" ht="11.25">
      <c r="A53" s="109"/>
      <c r="B53" s="95" t="s">
        <v>44</v>
      </c>
      <c r="C53" s="84"/>
      <c r="D53" s="30"/>
      <c r="E53" s="30"/>
      <c r="F53" s="30"/>
      <c r="G53" s="30"/>
      <c r="H53" s="85"/>
      <c r="I53" s="30"/>
      <c r="J53" s="92"/>
      <c r="K53" s="30"/>
      <c r="L53" s="30"/>
      <c r="M53" s="30"/>
      <c r="N53" s="85"/>
      <c r="O53" s="93"/>
      <c r="P53" s="93"/>
      <c r="Q53" s="93"/>
      <c r="R53" s="93"/>
      <c r="S53" s="93"/>
      <c r="T53" s="93"/>
    </row>
    <row r="54" spans="1:20" ht="10.5" customHeight="1">
      <c r="A54" s="109"/>
      <c r="B54" s="83" t="s">
        <v>38</v>
      </c>
      <c r="C54" s="84">
        <v>11168</v>
      </c>
      <c r="D54" s="30">
        <v>17140</v>
      </c>
      <c r="E54" s="30">
        <v>27269</v>
      </c>
      <c r="F54" s="30">
        <v>48776</v>
      </c>
      <c r="G54" s="30">
        <v>62691</v>
      </c>
      <c r="H54" s="85">
        <v>79490</v>
      </c>
      <c r="I54" s="86"/>
      <c r="J54" s="87"/>
      <c r="K54" s="86"/>
      <c r="L54" s="86"/>
      <c r="M54" s="86"/>
      <c r="N54" s="88"/>
      <c r="O54" s="98"/>
      <c r="P54" s="99"/>
      <c r="Q54" s="98"/>
      <c r="R54" s="98"/>
      <c r="S54" s="98"/>
      <c r="T54" s="98"/>
    </row>
    <row r="55" spans="1:20" ht="10.5" customHeight="1">
      <c r="A55" s="109"/>
      <c r="B55" s="91" t="s">
        <v>45</v>
      </c>
      <c r="C55" s="84">
        <v>2503</v>
      </c>
      <c r="D55" s="30">
        <v>3466</v>
      </c>
      <c r="E55" s="30">
        <v>5010</v>
      </c>
      <c r="F55" s="30">
        <v>6629</v>
      </c>
      <c r="G55" s="30">
        <v>5989</v>
      </c>
      <c r="H55" s="85">
        <v>6923</v>
      </c>
      <c r="I55" s="30">
        <f aca="true" t="shared" si="15" ref="I55:N57">+C55/4</f>
        <v>625.75</v>
      </c>
      <c r="J55" s="92">
        <f t="shared" si="15"/>
        <v>866.5</v>
      </c>
      <c r="K55" s="30">
        <f t="shared" si="15"/>
        <v>1252.5</v>
      </c>
      <c r="L55" s="30">
        <f t="shared" si="15"/>
        <v>1657.25</v>
      </c>
      <c r="M55" s="30">
        <f t="shared" si="15"/>
        <v>1497.25</v>
      </c>
      <c r="N55" s="85">
        <f t="shared" si="15"/>
        <v>1730.75</v>
      </c>
      <c r="O55" s="93">
        <f aca="true" t="shared" si="16" ref="O55:T57">+I55/I$9</f>
        <v>0.022621285518039186</v>
      </c>
      <c r="P55" s="93">
        <f t="shared" si="16"/>
        <v>0.02522635302337768</v>
      </c>
      <c r="Q55" s="93">
        <f t="shared" si="16"/>
        <v>0.02610843599524733</v>
      </c>
      <c r="R55" s="93">
        <f t="shared" si="16"/>
        <v>0.02877869621088459</v>
      </c>
      <c r="S55" s="93">
        <f t="shared" si="16"/>
        <v>0.02241895635247436</v>
      </c>
      <c r="T55" s="93">
        <f t="shared" si="16"/>
        <v>0.021177471061840786</v>
      </c>
    </row>
    <row r="56" spans="1:20" ht="10.5" customHeight="1">
      <c r="A56" s="109"/>
      <c r="B56" s="91" t="s">
        <v>46</v>
      </c>
      <c r="C56" s="84">
        <v>2504</v>
      </c>
      <c r="D56" s="30">
        <v>2975</v>
      </c>
      <c r="E56" s="30">
        <v>4167</v>
      </c>
      <c r="F56" s="30">
        <v>7430</v>
      </c>
      <c r="G56" s="30">
        <v>7765</v>
      </c>
      <c r="H56" s="85">
        <v>9757</v>
      </c>
      <c r="I56" s="30">
        <f t="shared" si="15"/>
        <v>626</v>
      </c>
      <c r="J56" s="92">
        <f t="shared" si="15"/>
        <v>743.75</v>
      </c>
      <c r="K56" s="30">
        <f t="shared" si="15"/>
        <v>1041.75</v>
      </c>
      <c r="L56" s="30">
        <f t="shared" si="15"/>
        <v>1857.5</v>
      </c>
      <c r="M56" s="30">
        <f t="shared" si="15"/>
        <v>1941.25</v>
      </c>
      <c r="N56" s="85">
        <f t="shared" si="15"/>
        <v>2439.25</v>
      </c>
      <c r="O56" s="93">
        <f t="shared" si="16"/>
        <v>0.022630323187043597</v>
      </c>
      <c r="P56" s="93">
        <f t="shared" si="16"/>
        <v>0.021652740982270227</v>
      </c>
      <c r="Q56" s="93">
        <f t="shared" si="16"/>
        <v>0.02171533987868176</v>
      </c>
      <c r="R56" s="93">
        <f t="shared" si="16"/>
        <v>0.0322561039141458</v>
      </c>
      <c r="S56" s="93">
        <f t="shared" si="16"/>
        <v>0.029067155798457738</v>
      </c>
      <c r="T56" s="93">
        <f t="shared" si="16"/>
        <v>0.02984668281819739</v>
      </c>
    </row>
    <row r="57" spans="1:20" ht="10.5" customHeight="1" thickBot="1">
      <c r="A57" s="110"/>
      <c r="B57" s="111" t="s">
        <v>47</v>
      </c>
      <c r="C57" s="112">
        <v>1067</v>
      </c>
      <c r="D57" s="113">
        <v>1836</v>
      </c>
      <c r="E57" s="113">
        <v>3198</v>
      </c>
      <c r="F57" s="113">
        <v>5802</v>
      </c>
      <c r="G57" s="113">
        <v>5999</v>
      </c>
      <c r="H57" s="114">
        <v>7522</v>
      </c>
      <c r="I57" s="113">
        <f t="shared" si="15"/>
        <v>266.75</v>
      </c>
      <c r="J57" s="115">
        <f t="shared" si="15"/>
        <v>459</v>
      </c>
      <c r="K57" s="113">
        <f t="shared" si="15"/>
        <v>799.5</v>
      </c>
      <c r="L57" s="113">
        <f t="shared" si="15"/>
        <v>1450.5</v>
      </c>
      <c r="M57" s="113">
        <f t="shared" si="15"/>
        <v>1499.75</v>
      </c>
      <c r="N57" s="114">
        <f t="shared" si="15"/>
        <v>1880.5</v>
      </c>
      <c r="O57" s="116">
        <f t="shared" si="16"/>
        <v>0.009643192827705878</v>
      </c>
      <c r="P57" s="116">
        <f t="shared" si="16"/>
        <v>0.013362834434772482</v>
      </c>
      <c r="Q57" s="116">
        <f t="shared" si="16"/>
        <v>0.016665624413732726</v>
      </c>
      <c r="R57" s="116">
        <f t="shared" si="16"/>
        <v>0.025188413850588686</v>
      </c>
      <c r="S57" s="116">
        <f t="shared" si="16"/>
        <v>0.022456389907913453</v>
      </c>
      <c r="T57" s="116">
        <f t="shared" si="16"/>
        <v>0.023009813278516016</v>
      </c>
    </row>
    <row r="58" spans="1:20" ht="10.5" customHeight="1" thickBot="1" thickTop="1">
      <c r="A58" s="117"/>
      <c r="B58" s="118"/>
      <c r="C58" s="30"/>
      <c r="D58" s="30"/>
      <c r="E58" s="30"/>
      <c r="F58" s="30"/>
      <c r="G58" s="30"/>
      <c r="H58" s="30"/>
      <c r="I58" s="30"/>
      <c r="J58" s="92"/>
      <c r="K58" s="30"/>
      <c r="L58" s="30"/>
      <c r="M58" s="30"/>
      <c r="N58" s="30"/>
      <c r="O58" s="93"/>
      <c r="P58" s="93"/>
      <c r="Q58" s="93"/>
      <c r="R58" s="93"/>
      <c r="S58" s="93"/>
      <c r="T58" s="93"/>
    </row>
    <row r="59" spans="1:20" ht="13.5" customHeight="1" thickTop="1">
      <c r="A59" s="119" t="s">
        <v>48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  <c r="T59" s="120"/>
    </row>
    <row r="60" spans="1:20" ht="11.25">
      <c r="A60" s="65" t="s">
        <v>37</v>
      </c>
      <c r="B60" s="24"/>
      <c r="C60" s="30"/>
      <c r="D60" s="30"/>
      <c r="E60" s="77"/>
      <c r="F60" s="77"/>
      <c r="G60" s="77"/>
      <c r="H60" s="78"/>
      <c r="I60" s="30"/>
      <c r="J60" s="92"/>
      <c r="K60" s="77"/>
      <c r="L60" s="77"/>
      <c r="M60" s="77"/>
      <c r="N60" s="78"/>
      <c r="O60" s="30"/>
      <c r="P60" s="121"/>
      <c r="Q60" s="81"/>
      <c r="R60" s="81"/>
      <c r="S60" s="122"/>
      <c r="T60" s="3"/>
    </row>
    <row r="61" spans="1:20" ht="10.5" customHeight="1">
      <c r="A61" s="91" t="s">
        <v>38</v>
      </c>
      <c r="B61" s="123"/>
      <c r="C61" s="30">
        <f aca="true" t="shared" si="17" ref="C61:S66">+C35*100/C47</f>
        <v>18.734643734643736</v>
      </c>
      <c r="D61" s="30">
        <f t="shared" si="17"/>
        <v>17.817229513687995</v>
      </c>
      <c r="E61" s="30">
        <f t="shared" si="17"/>
        <v>17.5033068066006</v>
      </c>
      <c r="F61" s="30">
        <f t="shared" si="17"/>
        <v>13.860900237711832</v>
      </c>
      <c r="G61" s="30">
        <f t="shared" si="17"/>
        <v>13.517273046484618</v>
      </c>
      <c r="H61" s="85">
        <f aca="true" t="shared" si="18" ref="H61:H66">+H35*100/H47</f>
        <v>13.151046067529657</v>
      </c>
      <c r="I61" s="86"/>
      <c r="J61" s="87"/>
      <c r="K61" s="86"/>
      <c r="L61" s="86"/>
      <c r="M61" s="86"/>
      <c r="N61" s="88"/>
      <c r="O61" s="86"/>
      <c r="P61" s="89"/>
      <c r="Q61" s="90"/>
      <c r="R61" s="3"/>
      <c r="S61" s="3"/>
      <c r="T61" s="3"/>
    </row>
    <row r="62" spans="1:20" ht="10.5" customHeight="1">
      <c r="A62" s="124" t="s">
        <v>39</v>
      </c>
      <c r="B62" s="123"/>
      <c r="C62" s="30">
        <f t="shared" si="17"/>
        <v>8.576166785122009</v>
      </c>
      <c r="D62" s="30">
        <f t="shared" si="17"/>
        <v>7.7378906697493255</v>
      </c>
      <c r="E62" s="30">
        <f t="shared" si="17"/>
        <v>8.972585778910558</v>
      </c>
      <c r="F62" s="30">
        <f t="shared" si="17"/>
        <v>7.0228111372022815</v>
      </c>
      <c r="G62" s="30">
        <f t="shared" si="17"/>
        <v>7.259049123814996</v>
      </c>
      <c r="H62" s="85">
        <f t="shared" si="18"/>
        <v>7.422534965948478</v>
      </c>
      <c r="I62" s="30">
        <f>+I36*100/I48</f>
        <v>8.576166785122009</v>
      </c>
      <c r="J62" s="92">
        <f t="shared" si="17"/>
        <v>7.7378906697493255</v>
      </c>
      <c r="K62" s="30">
        <f t="shared" si="17"/>
        <v>8.972585778910558</v>
      </c>
      <c r="L62" s="30">
        <f t="shared" si="17"/>
        <v>7.0228111372022815</v>
      </c>
      <c r="M62" s="30">
        <f t="shared" si="17"/>
        <v>7.259049123814996</v>
      </c>
      <c r="N62" s="85">
        <f>+N36*100/N48</f>
        <v>7.422534965948478</v>
      </c>
      <c r="O62" s="26">
        <f t="shared" si="17"/>
        <v>47.77163222111257</v>
      </c>
      <c r="P62" s="26">
        <f t="shared" si="17"/>
        <v>43.45084299742024</v>
      </c>
      <c r="Q62" s="26">
        <f t="shared" si="17"/>
        <v>51.06071857315257</v>
      </c>
      <c r="R62" s="26">
        <f t="shared" si="17"/>
        <v>42.54766987342773</v>
      </c>
      <c r="S62" s="26">
        <f t="shared" si="17"/>
        <v>45.18553413495987</v>
      </c>
      <c r="T62" s="26">
        <f>+T36*100/T48</f>
        <v>46.980645339769616</v>
      </c>
    </row>
    <row r="63" spans="1:20" ht="10.5" customHeight="1">
      <c r="A63" s="124" t="s">
        <v>40</v>
      </c>
      <c r="B63" s="123"/>
      <c r="C63" s="30">
        <f t="shared" si="17"/>
        <v>16.070321494996016</v>
      </c>
      <c r="D63" s="30">
        <f t="shared" si="17"/>
        <v>16.20481465654208</v>
      </c>
      <c r="E63" s="30">
        <f t="shared" si="17"/>
        <v>17.557460952992503</v>
      </c>
      <c r="F63" s="30">
        <f t="shared" si="17"/>
        <v>12.791726683047608</v>
      </c>
      <c r="G63" s="30">
        <f t="shared" si="17"/>
        <v>12.008204507826465</v>
      </c>
      <c r="H63" s="85">
        <f t="shared" si="18"/>
        <v>11.872377716820427</v>
      </c>
      <c r="I63" s="30">
        <f>+I37*100/I49</f>
        <v>16.070321494996016</v>
      </c>
      <c r="J63" s="92">
        <f t="shared" si="17"/>
        <v>16.20481465654208</v>
      </c>
      <c r="K63" s="30">
        <f t="shared" si="17"/>
        <v>17.557460952992503</v>
      </c>
      <c r="L63" s="30">
        <f t="shared" si="17"/>
        <v>12.791726683047608</v>
      </c>
      <c r="M63" s="30">
        <f t="shared" si="17"/>
        <v>12.008204507826465</v>
      </c>
      <c r="N63" s="85">
        <f>+N37*100/N49</f>
        <v>11.872377716820427</v>
      </c>
      <c r="O63" s="26">
        <f t="shared" si="17"/>
        <v>89.51615650313728</v>
      </c>
      <c r="P63" s="26">
        <f t="shared" si="17"/>
        <v>90.9954517962341</v>
      </c>
      <c r="Q63" s="26">
        <f t="shared" si="17"/>
        <v>99.9150740566915</v>
      </c>
      <c r="R63" s="26">
        <f t="shared" si="17"/>
        <v>77.49861891320143</v>
      </c>
      <c r="S63" s="26">
        <f t="shared" si="17"/>
        <v>74.74768739446272</v>
      </c>
      <c r="T63" s="26">
        <f>+T37*100/T49</f>
        <v>75.14575133866683</v>
      </c>
    </row>
    <row r="64" spans="1:20" ht="10.5" customHeight="1">
      <c r="A64" s="125" t="s">
        <v>41</v>
      </c>
      <c r="B64" s="123"/>
      <c r="C64" s="30">
        <f t="shared" si="17"/>
        <v>45.54225247155845</v>
      </c>
      <c r="D64" s="30">
        <f t="shared" si="17"/>
        <v>43.158678028920804</v>
      </c>
      <c r="E64" s="30">
        <f t="shared" si="17"/>
        <v>42.471400053744865</v>
      </c>
      <c r="F64" s="30">
        <f t="shared" si="17"/>
        <v>33.583904155908954</v>
      </c>
      <c r="G64" s="30">
        <f t="shared" si="17"/>
        <v>32.76036455985664</v>
      </c>
      <c r="H64" s="85">
        <f t="shared" si="18"/>
        <v>31.840377861208673</v>
      </c>
      <c r="I64" s="30">
        <f t="shared" si="17"/>
        <v>45.54225247155845</v>
      </c>
      <c r="J64" s="92">
        <f t="shared" si="17"/>
        <v>43.158678028920804</v>
      </c>
      <c r="K64" s="30">
        <f t="shared" si="17"/>
        <v>42.471400053744865</v>
      </c>
      <c r="L64" s="30">
        <f t="shared" si="17"/>
        <v>33.583904155908954</v>
      </c>
      <c r="M64" s="30">
        <f t="shared" si="17"/>
        <v>32.76036455985664</v>
      </c>
      <c r="N64" s="85">
        <f>+N38*100/N50</f>
        <v>31.840377861208673</v>
      </c>
      <c r="O64" s="26">
        <f t="shared" si="17"/>
        <v>253.68300198716267</v>
      </c>
      <c r="P64" s="26">
        <f t="shared" si="17"/>
        <v>242.35040569158093</v>
      </c>
      <c r="Q64" s="26">
        <f t="shared" si="17"/>
        <v>241.69400649801923</v>
      </c>
      <c r="R64" s="26">
        <f t="shared" si="17"/>
        <v>203.46793316382673</v>
      </c>
      <c r="S64" s="26">
        <f t="shared" si="17"/>
        <v>203.9240327271904</v>
      </c>
      <c r="T64" s="26">
        <f>+T38*100/T50</f>
        <v>201.53242883249226</v>
      </c>
    </row>
    <row r="65" spans="1:20" ht="10.5" customHeight="1">
      <c r="A65" s="124" t="s">
        <v>42</v>
      </c>
      <c r="B65" s="123"/>
      <c r="C65" s="30">
        <f t="shared" si="17"/>
        <v>9.61136648558295</v>
      </c>
      <c r="D65" s="30">
        <f t="shared" si="17"/>
        <v>8.686969545681478</v>
      </c>
      <c r="E65" s="30">
        <f t="shared" si="17"/>
        <v>8.510056095225066</v>
      </c>
      <c r="F65" s="30">
        <f t="shared" si="17"/>
        <v>7.172375792083754</v>
      </c>
      <c r="G65" s="30">
        <f t="shared" si="17"/>
        <v>7.013490655555097</v>
      </c>
      <c r="H65" s="85">
        <f t="shared" si="18"/>
        <v>7.220764876432417</v>
      </c>
      <c r="I65" s="30">
        <f t="shared" si="17"/>
        <v>9.61136648558295</v>
      </c>
      <c r="J65" s="92">
        <f t="shared" si="17"/>
        <v>8.686969545681478</v>
      </c>
      <c r="K65" s="30">
        <f t="shared" si="17"/>
        <v>8.510056095225066</v>
      </c>
      <c r="L65" s="30">
        <f t="shared" si="17"/>
        <v>7.172375792083754</v>
      </c>
      <c r="M65" s="30">
        <f t="shared" si="17"/>
        <v>7.013490655555097</v>
      </c>
      <c r="N65" s="85">
        <f>+N39*100/N51</f>
        <v>7.220764876432417</v>
      </c>
      <c r="O65" s="26">
        <f t="shared" si="17"/>
        <v>53.53798222396206</v>
      </c>
      <c r="P65" s="26">
        <f t="shared" si="17"/>
        <v>48.78023817633041</v>
      </c>
      <c r="Q65" s="26">
        <f t="shared" si="17"/>
        <v>48.42857901022919</v>
      </c>
      <c r="R65" s="26">
        <f t="shared" si="17"/>
        <v>43.453806666274076</v>
      </c>
      <c r="S65" s="26">
        <f t="shared" si="17"/>
        <v>43.65700190430116</v>
      </c>
      <c r="T65" s="26">
        <f>+T39*100/T51</f>
        <v>45.70354943396188</v>
      </c>
    </row>
    <row r="66" spans="1:20" ht="10.5" customHeight="1">
      <c r="A66" s="124" t="s">
        <v>43</v>
      </c>
      <c r="B66" s="123"/>
      <c r="C66" s="30">
        <f t="shared" si="17"/>
        <v>8.855808301370903</v>
      </c>
      <c r="D66" s="30">
        <f t="shared" si="17"/>
        <v>8.704423191870891</v>
      </c>
      <c r="E66" s="30">
        <f t="shared" si="17"/>
        <v>8.332172863575176</v>
      </c>
      <c r="F66" s="30">
        <f t="shared" si="17"/>
        <v>5.814731946230687</v>
      </c>
      <c r="G66" s="30">
        <f t="shared" si="17"/>
        <v>6.0432823905109485</v>
      </c>
      <c r="H66" s="85">
        <f t="shared" si="18"/>
        <v>6.348770819589825</v>
      </c>
      <c r="I66" s="30">
        <f t="shared" si="17"/>
        <v>8.855808301370903</v>
      </c>
      <c r="J66" s="92">
        <f t="shared" si="17"/>
        <v>8.704423191870891</v>
      </c>
      <c r="K66" s="30">
        <f t="shared" si="17"/>
        <v>8.332172863575176</v>
      </c>
      <c r="L66" s="30">
        <f t="shared" si="17"/>
        <v>5.814731946230687</v>
      </c>
      <c r="M66" s="30">
        <f t="shared" si="17"/>
        <v>6.0432823905109485</v>
      </c>
      <c r="N66" s="85">
        <f>+N40*100/N52</f>
        <v>6.348770819589825</v>
      </c>
      <c r="O66" s="26">
        <f t="shared" si="17"/>
        <v>49.32931317610187</v>
      </c>
      <c r="P66" s="26">
        <f t="shared" si="17"/>
        <v>48.87824623468584</v>
      </c>
      <c r="Q66" s="26">
        <f t="shared" si="17"/>
        <v>47.41629048449489</v>
      </c>
      <c r="R66" s="26">
        <f t="shared" si="17"/>
        <v>35.22852749664812</v>
      </c>
      <c r="S66" s="26">
        <f t="shared" si="17"/>
        <v>37.61772900086437</v>
      </c>
      <c r="T66" s="26">
        <f>+T40*100/T52</f>
        <v>40.18429708811943</v>
      </c>
    </row>
    <row r="67" spans="1:20" ht="11.25">
      <c r="A67" s="95" t="s">
        <v>44</v>
      </c>
      <c r="B67" s="123"/>
      <c r="C67" s="30"/>
      <c r="D67" s="30"/>
      <c r="E67" s="30"/>
      <c r="F67" s="30"/>
      <c r="G67" s="30"/>
      <c r="H67" s="85"/>
      <c r="I67" s="30"/>
      <c r="J67" s="92"/>
      <c r="K67" s="30"/>
      <c r="L67" s="30"/>
      <c r="M67" s="30"/>
      <c r="N67" s="85"/>
      <c r="O67" s="26"/>
      <c r="P67" s="26"/>
      <c r="Q67" s="26"/>
      <c r="R67" s="26"/>
      <c r="S67" s="26"/>
      <c r="T67" s="26"/>
    </row>
    <row r="68" spans="1:20" ht="10.5" customHeight="1">
      <c r="A68" s="91" t="s">
        <v>38</v>
      </c>
      <c r="B68" s="123"/>
      <c r="C68" s="30">
        <f aca="true" t="shared" si="19" ref="C68:H68">+C42*100/C54</f>
        <v>20.872134670487107</v>
      </c>
      <c r="D68" s="30">
        <f t="shared" si="19"/>
        <v>19.14235705950992</v>
      </c>
      <c r="E68" s="30">
        <f t="shared" si="19"/>
        <v>17.408045766254723</v>
      </c>
      <c r="F68" s="30">
        <f t="shared" si="19"/>
        <v>12.803427915368214</v>
      </c>
      <c r="G68" s="30">
        <f t="shared" si="19"/>
        <v>12.293630664688711</v>
      </c>
      <c r="H68" s="85">
        <f t="shared" si="19"/>
        <v>12.022895961756197</v>
      </c>
      <c r="I68" s="86"/>
      <c r="J68" s="87"/>
      <c r="K68" s="86"/>
      <c r="L68" s="86"/>
      <c r="M68" s="86"/>
      <c r="N68" s="88"/>
      <c r="O68" s="126"/>
      <c r="P68" s="127"/>
      <c r="Q68" s="126"/>
      <c r="R68" s="126"/>
      <c r="S68" s="126"/>
      <c r="T68" s="126"/>
    </row>
    <row r="69" spans="1:20" ht="10.5" customHeight="1">
      <c r="A69" s="124" t="s">
        <v>45</v>
      </c>
      <c r="B69" s="123"/>
      <c r="C69" s="30">
        <f aca="true" t="shared" si="20" ref="C69:S71">+C43*100/C55</f>
        <v>53.45585297642829</v>
      </c>
      <c r="D69" s="30">
        <f t="shared" si="20"/>
        <v>49.39411425274091</v>
      </c>
      <c r="E69" s="30">
        <f t="shared" si="20"/>
        <v>50.6187624750499</v>
      </c>
      <c r="F69" s="30">
        <f t="shared" si="20"/>
        <v>41.57489817468698</v>
      </c>
      <c r="G69" s="30">
        <f aca="true" t="shared" si="21" ref="G69:H71">+G43*100/G55</f>
        <v>43.69677742527968</v>
      </c>
      <c r="H69" s="85">
        <f t="shared" si="21"/>
        <v>42.95825509172324</v>
      </c>
      <c r="I69" s="30">
        <f t="shared" si="20"/>
        <v>53.45585297642829</v>
      </c>
      <c r="J69" s="92">
        <f t="shared" si="20"/>
        <v>49.39411425274091</v>
      </c>
      <c r="K69" s="30">
        <f t="shared" si="20"/>
        <v>50.6187624750499</v>
      </c>
      <c r="L69" s="30">
        <f t="shared" si="20"/>
        <v>41.57489817468698</v>
      </c>
      <c r="M69" s="30">
        <f t="shared" si="20"/>
        <v>43.69677742527968</v>
      </c>
      <c r="N69" s="85">
        <f>+N43*100/N55</f>
        <v>42.95825509172324</v>
      </c>
      <c r="O69" s="26">
        <f t="shared" si="20"/>
        <v>297.7639559069592</v>
      </c>
      <c r="P69" s="26">
        <f t="shared" si="20"/>
        <v>277.36446468324306</v>
      </c>
      <c r="Q69" s="26">
        <f t="shared" si="20"/>
        <v>288.05858745143166</v>
      </c>
      <c r="R69" s="26">
        <f t="shared" si="20"/>
        <v>251.8813346962151</v>
      </c>
      <c r="S69" s="26">
        <f t="shared" si="20"/>
        <v>272.00011933519465</v>
      </c>
      <c r="T69" s="26">
        <f>+T43*100/T55</f>
        <v>271.9025987938486</v>
      </c>
    </row>
    <row r="70" spans="1:20" ht="10.5" customHeight="1">
      <c r="A70" s="124" t="s">
        <v>46</v>
      </c>
      <c r="B70" s="123"/>
      <c r="C70" s="30">
        <f t="shared" si="20"/>
        <v>36.38178913738019</v>
      </c>
      <c r="D70" s="30">
        <f t="shared" si="20"/>
        <v>33.54621848739496</v>
      </c>
      <c r="E70" s="30">
        <f t="shared" si="20"/>
        <v>33.69330453563715</v>
      </c>
      <c r="F70" s="30">
        <f t="shared" si="20"/>
        <v>23.903095558546433</v>
      </c>
      <c r="G70" s="30">
        <f t="shared" si="21"/>
        <v>23.490019317450095</v>
      </c>
      <c r="H70" s="85">
        <f t="shared" si="21"/>
        <v>22.947627344470636</v>
      </c>
      <c r="I70" s="30">
        <f t="shared" si="20"/>
        <v>36.38178913738019</v>
      </c>
      <c r="J70" s="92">
        <f t="shared" si="20"/>
        <v>33.54621848739496</v>
      </c>
      <c r="K70" s="30">
        <f t="shared" si="20"/>
        <v>33.69330453563715</v>
      </c>
      <c r="L70" s="30">
        <f t="shared" si="20"/>
        <v>23.903095558546433</v>
      </c>
      <c r="M70" s="30">
        <f t="shared" si="20"/>
        <v>23.490019317450095</v>
      </c>
      <c r="N70" s="85">
        <f>+N44*100/N56</f>
        <v>22.947627344470636</v>
      </c>
      <c r="O70" s="26">
        <f t="shared" si="20"/>
        <v>202.6566756178435</v>
      </c>
      <c r="P70" s="26">
        <f t="shared" si="20"/>
        <v>188.37323178413104</v>
      </c>
      <c r="Q70" s="26">
        <f t="shared" si="20"/>
        <v>191.74008285742835</v>
      </c>
      <c r="R70" s="26">
        <f t="shared" si="20"/>
        <v>144.81679756280428</v>
      </c>
      <c r="S70" s="26">
        <f t="shared" si="20"/>
        <v>146.21874733114964</v>
      </c>
      <c r="T70" s="26">
        <f>+T44*100/T56</f>
        <v>145.246111551596</v>
      </c>
    </row>
    <row r="71" spans="1:20" ht="10.5" customHeight="1">
      <c r="A71" s="128" t="s">
        <v>47</v>
      </c>
      <c r="B71" s="129"/>
      <c r="C71" s="43">
        <f t="shared" si="20"/>
        <v>30.83411433926898</v>
      </c>
      <c r="D71" s="43">
        <f t="shared" si="20"/>
        <v>37.091503267973856</v>
      </c>
      <c r="E71" s="43">
        <f t="shared" si="20"/>
        <v>27.454659161976235</v>
      </c>
      <c r="F71" s="43">
        <f t="shared" si="20"/>
        <v>19.80351602895553</v>
      </c>
      <c r="G71" s="43">
        <f t="shared" si="21"/>
        <v>20.336722787131187</v>
      </c>
      <c r="H71" s="103">
        <f t="shared" si="21"/>
        <v>19.7420898697155</v>
      </c>
      <c r="I71" s="43">
        <f t="shared" si="20"/>
        <v>30.83411433926898</v>
      </c>
      <c r="J71" s="104">
        <f t="shared" si="20"/>
        <v>37.091503267973856</v>
      </c>
      <c r="K71" s="43">
        <f t="shared" si="20"/>
        <v>27.454659161976235</v>
      </c>
      <c r="L71" s="43">
        <f t="shared" si="20"/>
        <v>19.80351602895553</v>
      </c>
      <c r="M71" s="43">
        <f t="shared" si="20"/>
        <v>20.336722787131187</v>
      </c>
      <c r="N71" s="103">
        <f>+N45*100/N57</f>
        <v>19.7420898697155</v>
      </c>
      <c r="O71" s="39">
        <f t="shared" si="20"/>
        <v>171.75458535095822</v>
      </c>
      <c r="P71" s="39">
        <f t="shared" si="20"/>
        <v>208.28119106614912</v>
      </c>
      <c r="Q71" s="39">
        <f t="shared" si="20"/>
        <v>156.2375283484562</v>
      </c>
      <c r="R71" s="39">
        <f t="shared" si="20"/>
        <v>119.97951331335437</v>
      </c>
      <c r="S71" s="39">
        <f t="shared" si="20"/>
        <v>126.59036548965948</v>
      </c>
      <c r="T71" s="39">
        <f>+T45*100/T57</f>
        <v>124.95678722834333</v>
      </c>
    </row>
    <row r="72" spans="1:20" ht="12.75" customHeight="1">
      <c r="A72" s="130" t="s">
        <v>49</v>
      </c>
      <c r="B72" s="118"/>
      <c r="C72" s="30"/>
      <c r="D72" s="30"/>
      <c r="E72" s="30"/>
      <c r="F72" s="30"/>
      <c r="G72" s="30"/>
      <c r="H72" s="30"/>
      <c r="I72" s="30"/>
      <c r="J72" s="92"/>
      <c r="K72" s="30"/>
      <c r="L72" s="30"/>
      <c r="M72" s="30"/>
      <c r="N72" s="30"/>
      <c r="O72" s="93"/>
      <c r="P72" s="93"/>
      <c r="Q72" s="93"/>
      <c r="R72" s="3"/>
      <c r="S72" s="3"/>
      <c r="T72" s="3"/>
    </row>
    <row r="73" spans="1:20" ht="10.5" customHeight="1">
      <c r="A73" s="61" t="s">
        <v>50</v>
      </c>
      <c r="B73" s="118"/>
      <c r="C73" s="30"/>
      <c r="D73" s="30"/>
      <c r="E73" s="30"/>
      <c r="F73" s="30"/>
      <c r="G73" s="30"/>
      <c r="H73" s="30"/>
      <c r="I73" s="30"/>
      <c r="J73" s="92"/>
      <c r="K73" s="30"/>
      <c r="L73" s="30"/>
      <c r="M73" s="30"/>
      <c r="N73" s="30"/>
      <c r="O73" s="93"/>
      <c r="P73" s="93"/>
      <c r="Q73" s="93"/>
      <c r="R73" s="3"/>
      <c r="S73" s="3"/>
      <c r="T73" s="3"/>
    </row>
    <row r="74" spans="1:20" ht="10.5" customHeight="1">
      <c r="A74" s="61" t="s">
        <v>51</v>
      </c>
      <c r="B74" s="118"/>
      <c r="C74" s="30"/>
      <c r="D74" s="30"/>
      <c r="E74" s="30"/>
      <c r="F74" s="30"/>
      <c r="G74" s="30"/>
      <c r="H74" s="30"/>
      <c r="I74" s="30"/>
      <c r="J74" s="92"/>
      <c r="K74" s="30"/>
      <c r="L74" s="30"/>
      <c r="M74" s="30"/>
      <c r="N74" s="30"/>
      <c r="O74" s="93"/>
      <c r="P74" s="93"/>
      <c r="Q74" s="93"/>
      <c r="R74" s="3"/>
      <c r="S74" s="3"/>
      <c r="T74" s="3"/>
    </row>
    <row r="75" spans="1:20" ht="10.5" customHeight="1">
      <c r="A75" s="61"/>
      <c r="B75" s="118"/>
      <c r="C75" s="30"/>
      <c r="D75" s="30"/>
      <c r="E75" s="30"/>
      <c r="F75" s="30"/>
      <c r="G75" s="30"/>
      <c r="H75" s="30"/>
      <c r="I75" s="30"/>
      <c r="J75" s="92"/>
      <c r="K75" s="30"/>
      <c r="L75" s="30"/>
      <c r="M75" s="30"/>
      <c r="N75" s="30"/>
      <c r="O75" s="93"/>
      <c r="P75" s="93"/>
      <c r="Q75" s="93"/>
      <c r="R75" s="3"/>
      <c r="S75" s="3"/>
      <c r="T75" s="3"/>
    </row>
    <row r="76" spans="1:20" ht="10.5" customHeight="1">
      <c r="A76" s="61"/>
      <c r="B76" s="118"/>
      <c r="C76" s="30"/>
      <c r="D76" s="30"/>
      <c r="E76" s="30"/>
      <c r="F76" s="30"/>
      <c r="G76" s="30"/>
      <c r="H76" s="30"/>
      <c r="I76" s="30"/>
      <c r="J76" s="92"/>
      <c r="K76" s="30"/>
      <c r="L76" s="30"/>
      <c r="M76" s="30"/>
      <c r="N76" s="30"/>
      <c r="O76" s="93"/>
      <c r="P76" s="93"/>
      <c r="Q76" s="93"/>
      <c r="R76" s="3"/>
      <c r="S76" s="3"/>
      <c r="T76" s="3"/>
    </row>
    <row r="77" spans="1:20" ht="11.25">
      <c r="A77" s="65" t="s">
        <v>52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5" t="s">
        <v>53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6" t="s">
        <v>26</v>
      </c>
      <c r="B79" s="67"/>
      <c r="C79" s="10" t="s">
        <v>54</v>
      </c>
      <c r="D79" s="11"/>
      <c r="E79" s="11"/>
      <c r="F79" s="11"/>
      <c r="G79" s="11"/>
      <c r="H79" s="12"/>
      <c r="I79" s="10" t="s">
        <v>55</v>
      </c>
      <c r="J79" s="11"/>
      <c r="K79" s="11"/>
      <c r="L79" s="11"/>
      <c r="M79" s="11"/>
      <c r="N79" s="12"/>
      <c r="O79" s="10" t="s">
        <v>56</v>
      </c>
      <c r="P79" s="11"/>
      <c r="Q79" s="11"/>
      <c r="R79" s="11"/>
      <c r="S79" s="11"/>
      <c r="T79" s="11"/>
    </row>
    <row r="80" spans="1:20" ht="18" customHeight="1">
      <c r="A80" s="68"/>
      <c r="B80" s="69"/>
      <c r="C80" s="70" t="s">
        <v>30</v>
      </c>
      <c r="D80" s="71" t="s">
        <v>31</v>
      </c>
      <c r="E80" s="71" t="s">
        <v>32</v>
      </c>
      <c r="F80" s="71" t="s">
        <v>33</v>
      </c>
      <c r="G80" s="71" t="s">
        <v>34</v>
      </c>
      <c r="H80" s="72" t="s">
        <v>35</v>
      </c>
      <c r="I80" s="70" t="s">
        <v>30</v>
      </c>
      <c r="J80" s="71" t="s">
        <v>31</v>
      </c>
      <c r="K80" s="71" t="s">
        <v>32</v>
      </c>
      <c r="L80" s="71" t="s">
        <v>33</v>
      </c>
      <c r="M80" s="71" t="s">
        <v>34</v>
      </c>
      <c r="N80" s="72" t="s">
        <v>35</v>
      </c>
      <c r="O80" s="70" t="s">
        <v>30</v>
      </c>
      <c r="P80" s="71" t="s">
        <v>31</v>
      </c>
      <c r="Q80" s="71" t="s">
        <v>32</v>
      </c>
      <c r="R80" s="71" t="s">
        <v>33</v>
      </c>
      <c r="S80" s="71" t="s">
        <v>34</v>
      </c>
      <c r="T80" s="73" t="s">
        <v>35</v>
      </c>
    </row>
    <row r="81" spans="1:20" ht="11.25" customHeight="1">
      <c r="A81" s="131" t="s">
        <v>57</v>
      </c>
      <c r="B81" s="132"/>
      <c r="C81" s="133"/>
      <c r="D81" s="134"/>
      <c r="E81" s="134"/>
      <c r="F81" s="134"/>
      <c r="G81" s="134"/>
      <c r="H81" s="135"/>
      <c r="I81" s="134"/>
      <c r="J81" s="134"/>
      <c r="K81" s="134"/>
      <c r="L81" s="134"/>
      <c r="M81" s="134"/>
      <c r="N81" s="135"/>
      <c r="O81" s="134"/>
      <c r="P81" s="134"/>
      <c r="Q81" s="134"/>
      <c r="R81" s="134"/>
      <c r="S81" s="134"/>
      <c r="T81" s="3"/>
    </row>
    <row r="82" spans="1:20" ht="11.25" customHeight="1">
      <c r="A82" s="91" t="s">
        <v>58</v>
      </c>
      <c r="B82" s="3"/>
      <c r="C82" s="84">
        <v>3228</v>
      </c>
      <c r="D82" s="30">
        <v>4228</v>
      </c>
      <c r="E82" s="30">
        <v>5879</v>
      </c>
      <c r="F82" s="30">
        <v>7326</v>
      </c>
      <c r="G82" s="30">
        <v>8222</v>
      </c>
      <c r="H82" s="85">
        <v>9684</v>
      </c>
      <c r="I82" s="136"/>
      <c r="J82" s="136"/>
      <c r="K82" s="136"/>
      <c r="L82" s="136"/>
      <c r="M82" s="136"/>
      <c r="N82" s="137"/>
      <c r="O82" s="136"/>
      <c r="P82" s="136"/>
      <c r="Q82" s="136"/>
      <c r="R82" s="136"/>
      <c r="S82" s="136"/>
      <c r="T82" s="3"/>
    </row>
    <row r="83" spans="1:20" ht="11.25" customHeight="1">
      <c r="A83" s="124" t="s">
        <v>59</v>
      </c>
      <c r="B83" s="3"/>
      <c r="C83" s="84">
        <v>2569</v>
      </c>
      <c r="D83" s="30">
        <v>3202</v>
      </c>
      <c r="E83" s="30">
        <v>4071</v>
      </c>
      <c r="F83" s="30">
        <v>5167</v>
      </c>
      <c r="G83" s="30">
        <v>5268</v>
      </c>
      <c r="H83" s="85">
        <v>5941</v>
      </c>
      <c r="I83" s="30">
        <f aca="true" t="shared" si="22" ref="I83:N84">+C83/4</f>
        <v>642.25</v>
      </c>
      <c r="J83" s="30">
        <f>+D83/4</f>
        <v>800.5</v>
      </c>
      <c r="K83" s="30">
        <f>+E83/4</f>
        <v>1017.75</v>
      </c>
      <c r="L83" s="30">
        <f>+F83/4</f>
        <v>1291.75</v>
      </c>
      <c r="M83" s="30">
        <f>+G83/4</f>
        <v>1317</v>
      </c>
      <c r="N83" s="85">
        <f>+H83/4</f>
        <v>1485.25</v>
      </c>
      <c r="O83" s="138">
        <f aca="true" t="shared" si="23" ref="O83:T83">+I83/C$9</f>
        <v>0.12932944019331455</v>
      </c>
      <c r="P83" s="138">
        <f t="shared" si="23"/>
        <v>0.13086480300801046</v>
      </c>
      <c r="Q83" s="138">
        <f t="shared" si="23"/>
        <v>0.12072953736654804</v>
      </c>
      <c r="R83" s="138">
        <f t="shared" si="23"/>
        <v>0.1359021567596002</v>
      </c>
      <c r="S83" s="138">
        <f t="shared" si="23"/>
        <v>0.12275142138130302</v>
      </c>
      <c r="T83" s="138">
        <f t="shared" si="23"/>
        <v>0.11502865551425032</v>
      </c>
    </row>
    <row r="84" spans="1:20" ht="11.25" customHeight="1">
      <c r="A84" s="128" t="s">
        <v>60</v>
      </c>
      <c r="B84" s="139"/>
      <c r="C84" s="102">
        <v>9789</v>
      </c>
      <c r="D84" s="43">
        <v>12512</v>
      </c>
      <c r="E84" s="43">
        <v>17240</v>
      </c>
      <c r="F84" s="43">
        <v>20759</v>
      </c>
      <c r="G84" s="43">
        <v>20998</v>
      </c>
      <c r="H84" s="103">
        <v>23433</v>
      </c>
      <c r="I84" s="43">
        <f t="shared" si="22"/>
        <v>2447.25</v>
      </c>
      <c r="J84" s="43">
        <f t="shared" si="22"/>
        <v>3128</v>
      </c>
      <c r="K84" s="43">
        <f t="shared" si="22"/>
        <v>4310</v>
      </c>
      <c r="L84" s="43">
        <f t="shared" si="22"/>
        <v>5189.75</v>
      </c>
      <c r="M84" s="43">
        <f t="shared" si="22"/>
        <v>5249.5</v>
      </c>
      <c r="N84" s="103">
        <f t="shared" si="22"/>
        <v>5858.25</v>
      </c>
      <c r="O84" s="140">
        <f>+I84/C$9</f>
        <v>0.49280104712041883</v>
      </c>
      <c r="P84" s="140">
        <f>+J84/D$9</f>
        <v>0.5113617786496649</v>
      </c>
      <c r="Q84" s="140">
        <f>+K84/E$9</f>
        <v>0.5112692763938316</v>
      </c>
      <c r="R84" s="140">
        <f>+M84/G$9</f>
        <v>0.4892813868953304</v>
      </c>
      <c r="S84" s="140">
        <f>+M84/G$9</f>
        <v>0.4892813868953304</v>
      </c>
      <c r="T84" s="140">
        <f>+N84/H$9</f>
        <v>0.45370585501858735</v>
      </c>
    </row>
    <row r="85" spans="1:20" ht="11.25" customHeight="1">
      <c r="A85" s="141" t="s">
        <v>61</v>
      </c>
      <c r="B85" s="91"/>
      <c r="C85" s="84"/>
      <c r="D85" s="30"/>
      <c r="E85" s="30"/>
      <c r="F85" s="30"/>
      <c r="G85" s="96"/>
      <c r="H85" s="97"/>
      <c r="I85" s="142"/>
      <c r="J85" s="142"/>
      <c r="K85" s="142"/>
      <c r="L85" s="142"/>
      <c r="M85" s="142"/>
      <c r="N85" s="143"/>
      <c r="O85" s="142"/>
      <c r="P85" s="142"/>
      <c r="Q85" s="142"/>
      <c r="R85" s="142"/>
      <c r="S85" s="3"/>
      <c r="T85" s="3"/>
    </row>
    <row r="86" spans="1:20" ht="11.25" customHeight="1">
      <c r="A86" s="91" t="s">
        <v>58</v>
      </c>
      <c r="B86" s="3"/>
      <c r="C86" s="84">
        <v>16752</v>
      </c>
      <c r="D86" s="30">
        <v>23070</v>
      </c>
      <c r="E86" s="30">
        <v>32971</v>
      </c>
      <c r="F86" s="30">
        <v>52713</v>
      </c>
      <c r="G86" s="30">
        <v>60860</v>
      </c>
      <c r="H86" s="85">
        <v>73868</v>
      </c>
      <c r="I86" s="136"/>
      <c r="J86" s="136"/>
      <c r="K86" s="136"/>
      <c r="L86" s="136"/>
      <c r="M86" s="136"/>
      <c r="N86" s="137"/>
      <c r="O86" s="144"/>
      <c r="P86" s="144"/>
      <c r="Q86" s="144"/>
      <c r="R86" s="144"/>
      <c r="S86" s="3"/>
      <c r="T86" s="3"/>
    </row>
    <row r="87" spans="1:20" ht="11.25" customHeight="1">
      <c r="A87" s="124" t="s">
        <v>59</v>
      </c>
      <c r="B87" s="3"/>
      <c r="C87" s="84">
        <v>12657</v>
      </c>
      <c r="D87" s="30">
        <v>17143</v>
      </c>
      <c r="E87" s="30">
        <v>21286</v>
      </c>
      <c r="F87" s="30">
        <v>35753</v>
      </c>
      <c r="G87" s="30">
        <v>39200</v>
      </c>
      <c r="H87" s="85">
        <v>45728</v>
      </c>
      <c r="I87" s="145">
        <f aca="true" t="shared" si="24" ref="I87:N88">+C87/4</f>
        <v>3164.25</v>
      </c>
      <c r="J87" s="145">
        <f t="shared" si="24"/>
        <v>4285.75</v>
      </c>
      <c r="K87" s="145">
        <f t="shared" si="24"/>
        <v>5321.5</v>
      </c>
      <c r="L87" s="26">
        <f t="shared" si="24"/>
        <v>8938.25</v>
      </c>
      <c r="M87" s="26">
        <f t="shared" si="24"/>
        <v>9800</v>
      </c>
      <c r="N87" s="146">
        <f t="shared" si="24"/>
        <v>11432</v>
      </c>
      <c r="O87" s="138">
        <f aca="true" t="shared" si="25" ref="O87:Q88">+I87/I$9</f>
        <v>0.11438977658882221</v>
      </c>
      <c r="P87" s="138">
        <f t="shared" si="25"/>
        <v>0.12477073568371713</v>
      </c>
      <c r="Q87" s="138">
        <f>+K87/K$9</f>
        <v>0.11092697975944803</v>
      </c>
      <c r="R87" s="138">
        <f>+L87/L$9</f>
        <v>0.15521567742159553</v>
      </c>
      <c r="S87" s="138">
        <f>+M87/M$9</f>
        <v>0.14673953732125478</v>
      </c>
      <c r="T87" s="138">
        <f>+N87/N$9</f>
        <v>0.1398820448816778</v>
      </c>
    </row>
    <row r="88" spans="1:20" ht="11.25" customHeight="1" thickBot="1">
      <c r="A88" s="147" t="s">
        <v>60</v>
      </c>
      <c r="B88" s="148"/>
      <c r="C88" s="112">
        <v>40942</v>
      </c>
      <c r="D88" s="113">
        <v>56584</v>
      </c>
      <c r="E88" s="113">
        <v>76424</v>
      </c>
      <c r="F88" s="113">
        <v>121227</v>
      </c>
      <c r="G88" s="113">
        <v>134806</v>
      </c>
      <c r="H88" s="114">
        <v>160606</v>
      </c>
      <c r="I88" s="113">
        <f t="shared" si="24"/>
        <v>10235.5</v>
      </c>
      <c r="J88" s="113">
        <f t="shared" si="24"/>
        <v>14146</v>
      </c>
      <c r="K88" s="113">
        <f t="shared" si="24"/>
        <v>19106</v>
      </c>
      <c r="L88" s="113">
        <f t="shared" si="24"/>
        <v>30306.75</v>
      </c>
      <c r="M88" s="113">
        <f t="shared" si="24"/>
        <v>33701.5</v>
      </c>
      <c r="N88" s="114">
        <f t="shared" si="24"/>
        <v>40151.5</v>
      </c>
      <c r="O88" s="149">
        <f t="shared" si="25"/>
        <v>0.3700202443785699</v>
      </c>
      <c r="P88" s="149">
        <f t="shared" si="25"/>
        <v>0.41183149436664823</v>
      </c>
      <c r="Q88" s="149">
        <f t="shared" si="25"/>
        <v>0.3982656911179205</v>
      </c>
      <c r="R88" s="149">
        <f>+L88/L$9</f>
        <v>0.5262867710901955</v>
      </c>
      <c r="S88" s="149">
        <f>+M88/M$9</f>
        <v>0.5046267874522722</v>
      </c>
      <c r="T88" s="149">
        <f>+N88/N$9</f>
        <v>0.4912940802192693</v>
      </c>
    </row>
    <row r="89" spans="1:20" ht="13.5" customHeight="1" thickTop="1">
      <c r="A89" s="119" t="s">
        <v>48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3"/>
      <c r="T89" s="3"/>
    </row>
    <row r="90" spans="1:20" ht="11.25" customHeight="1">
      <c r="A90" s="91" t="s">
        <v>58</v>
      </c>
      <c r="B90" s="3"/>
      <c r="C90" s="84">
        <f aca="true" t="shared" si="26" ref="C90:Q92">+C82*100/C86</f>
        <v>19.269340974212035</v>
      </c>
      <c r="D90" s="30">
        <f t="shared" si="26"/>
        <v>18.326831382748157</v>
      </c>
      <c r="E90" s="77">
        <f t="shared" si="26"/>
        <v>17.830821024536714</v>
      </c>
      <c r="F90" s="77">
        <f t="shared" si="26"/>
        <v>13.897899948779239</v>
      </c>
      <c r="G90" s="77">
        <f aca="true" t="shared" si="27" ref="G90:H92">+G82*100/G86</f>
        <v>13.509694380545515</v>
      </c>
      <c r="H90" s="78">
        <f t="shared" si="27"/>
        <v>13.109871662966372</v>
      </c>
      <c r="I90" s="136"/>
      <c r="J90" s="136"/>
      <c r="K90" s="150"/>
      <c r="L90" s="150"/>
      <c r="M90" s="150"/>
      <c r="N90" s="151"/>
      <c r="O90" s="136"/>
      <c r="P90" s="136"/>
      <c r="Q90" s="136"/>
      <c r="R90" s="150"/>
      <c r="S90" s="150"/>
      <c r="T90" s="150"/>
    </row>
    <row r="91" spans="1:20" ht="11.25" customHeight="1">
      <c r="A91" s="91" t="s">
        <v>59</v>
      </c>
      <c r="B91" s="3"/>
      <c r="C91" s="84">
        <f t="shared" si="26"/>
        <v>20.29706881567512</v>
      </c>
      <c r="D91" s="30">
        <f t="shared" si="26"/>
        <v>18.678177681852652</v>
      </c>
      <c r="E91" s="30">
        <f t="shared" si="26"/>
        <v>19.125246640984685</v>
      </c>
      <c r="F91" s="30">
        <f t="shared" si="26"/>
        <v>14.45193410343188</v>
      </c>
      <c r="G91" s="30">
        <f t="shared" si="27"/>
        <v>13.438775510204081</v>
      </c>
      <c r="H91" s="85">
        <f t="shared" si="27"/>
        <v>12.99203988803359</v>
      </c>
      <c r="I91" s="145">
        <f t="shared" si="26"/>
        <v>20.29706881567512</v>
      </c>
      <c r="J91" s="145">
        <f t="shared" si="26"/>
        <v>18.678177681852652</v>
      </c>
      <c r="K91" s="145">
        <f t="shared" si="26"/>
        <v>19.125246640984685</v>
      </c>
      <c r="L91" s="145">
        <f aca="true" t="shared" si="28" ref="L91:N92">+L83*100/L87</f>
        <v>14.45193410343188</v>
      </c>
      <c r="M91" s="145">
        <f t="shared" si="28"/>
        <v>13.438775510204081</v>
      </c>
      <c r="N91" s="152">
        <f t="shared" si="28"/>
        <v>12.99203988803359</v>
      </c>
      <c r="O91" s="145">
        <f t="shared" si="26"/>
        <v>113.06031364865187</v>
      </c>
      <c r="P91" s="145">
        <f t="shared" si="26"/>
        <v>104.88421206374967</v>
      </c>
      <c r="Q91" s="145">
        <f t="shared" si="26"/>
        <v>108.83694627615164</v>
      </c>
      <c r="R91" s="145">
        <f aca="true" t="shared" si="29" ref="R91:T92">+R83*100/R87</f>
        <v>87.55697814626284</v>
      </c>
      <c r="S91" s="145">
        <f t="shared" si="29"/>
        <v>83.65258854030941</v>
      </c>
      <c r="T91" s="145">
        <f t="shared" si="29"/>
        <v>82.23260934707507</v>
      </c>
    </row>
    <row r="92" spans="1:20" ht="11.25" customHeight="1">
      <c r="A92" s="101" t="s">
        <v>62</v>
      </c>
      <c r="B92" s="129"/>
      <c r="C92" s="102">
        <f t="shared" si="26"/>
        <v>23.90943285623565</v>
      </c>
      <c r="D92" s="43">
        <f t="shared" si="26"/>
        <v>22.11225788208681</v>
      </c>
      <c r="E92" s="43">
        <f t="shared" si="26"/>
        <v>22.558358630796608</v>
      </c>
      <c r="F92" s="43">
        <f t="shared" si="26"/>
        <v>17.12407302003679</v>
      </c>
      <c r="G92" s="43">
        <f t="shared" si="27"/>
        <v>15.576458021156329</v>
      </c>
      <c r="H92" s="103">
        <f t="shared" si="27"/>
        <v>14.590363996363772</v>
      </c>
      <c r="I92" s="153">
        <f t="shared" si="26"/>
        <v>23.90943285623565</v>
      </c>
      <c r="J92" s="153">
        <f t="shared" si="26"/>
        <v>22.11225788208681</v>
      </c>
      <c r="K92" s="153">
        <f t="shared" si="26"/>
        <v>22.558358630796608</v>
      </c>
      <c r="L92" s="153">
        <f t="shared" si="28"/>
        <v>17.12407302003679</v>
      </c>
      <c r="M92" s="153">
        <f t="shared" si="28"/>
        <v>15.576458021156329</v>
      </c>
      <c r="N92" s="154">
        <f t="shared" si="28"/>
        <v>14.590363996363772</v>
      </c>
      <c r="O92" s="153">
        <f t="shared" si="26"/>
        <v>133.18218519315153</v>
      </c>
      <c r="P92" s="153">
        <f t="shared" si="26"/>
        <v>124.16772044986102</v>
      </c>
      <c r="Q92" s="153">
        <f t="shared" si="26"/>
        <v>128.37391916906356</v>
      </c>
      <c r="R92" s="153">
        <f t="shared" si="29"/>
        <v>92.96858932665</v>
      </c>
      <c r="S92" s="153">
        <f t="shared" si="29"/>
        <v>96.95905945968175</v>
      </c>
      <c r="T92" s="153">
        <f t="shared" si="29"/>
        <v>92.34913940263519</v>
      </c>
    </row>
    <row r="93" spans="1:20" ht="12.75" customHeight="1">
      <c r="A93" s="130" t="s">
        <v>63</v>
      </c>
      <c r="B93" s="13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3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20" ht="11.25">
      <c r="A96" s="7" t="s">
        <v>64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0"/>
      <c r="P96" s="3"/>
      <c r="Q96" s="3"/>
      <c r="R96" s="3"/>
      <c r="S96" s="3"/>
      <c r="T96" s="3"/>
    </row>
    <row r="97" spans="1:20" ht="12.75" customHeight="1">
      <c r="A97" s="8" t="s">
        <v>65</v>
      </c>
      <c r="B97" s="9"/>
      <c r="C97" s="155" t="s">
        <v>66</v>
      </c>
      <c r="D97" s="156"/>
      <c r="E97" s="156"/>
      <c r="F97" s="156"/>
      <c r="G97" s="156"/>
      <c r="H97" s="157"/>
      <c r="I97" s="158" t="s">
        <v>67</v>
      </c>
      <c r="J97" s="159"/>
      <c r="K97" s="159"/>
      <c r="L97" s="159"/>
      <c r="M97" s="159"/>
      <c r="N97" s="159"/>
      <c r="O97" s="30"/>
      <c r="P97" s="3"/>
      <c r="Q97" s="3"/>
      <c r="R97" s="3"/>
      <c r="S97" s="3"/>
      <c r="T97" s="3"/>
    </row>
    <row r="98" spans="1:20" ht="12.75" customHeight="1">
      <c r="A98" s="14"/>
      <c r="B98" s="15"/>
      <c r="C98" s="160">
        <v>2000</v>
      </c>
      <c r="D98" s="161">
        <v>2002</v>
      </c>
      <c r="E98" s="161">
        <v>2004</v>
      </c>
      <c r="F98" s="161">
        <v>2006</v>
      </c>
      <c r="G98" s="161">
        <v>2008</v>
      </c>
      <c r="H98" s="162">
        <v>2010</v>
      </c>
      <c r="I98" s="163">
        <v>2000</v>
      </c>
      <c r="J98" s="164">
        <v>2002</v>
      </c>
      <c r="K98" s="164">
        <v>2004</v>
      </c>
      <c r="L98" s="164">
        <v>2006</v>
      </c>
      <c r="M98" s="164">
        <v>2008</v>
      </c>
      <c r="N98" s="51">
        <v>2010</v>
      </c>
      <c r="O98" s="3"/>
      <c r="P98" s="3"/>
      <c r="Q98" s="3"/>
      <c r="R98" s="3"/>
      <c r="S98" s="3"/>
      <c r="T98" s="3"/>
    </row>
    <row r="99" spans="1:20" ht="11.25">
      <c r="A99" s="131" t="s">
        <v>57</v>
      </c>
      <c r="B99" s="95"/>
      <c r="C99" s="165">
        <f aca="true" t="shared" si="30" ref="C99:H99">SUM(C100:C102)</f>
        <v>99652.56340999999</v>
      </c>
      <c r="D99" s="165">
        <f t="shared" si="30"/>
        <v>120594.34391999998</v>
      </c>
      <c r="E99" s="165">
        <f t="shared" si="30"/>
        <v>158332.96</v>
      </c>
      <c r="F99" s="165">
        <f t="shared" si="30"/>
        <v>171791.74</v>
      </c>
      <c r="G99" s="165">
        <f t="shared" si="30"/>
        <v>214624.63</v>
      </c>
      <c r="H99" s="166">
        <f t="shared" si="30"/>
        <v>283631.17</v>
      </c>
      <c r="I99" s="167">
        <f aca="true" t="shared" si="31" ref="I99:N99">SUM(I100:I102)</f>
        <v>100</v>
      </c>
      <c r="J99" s="165">
        <f t="shared" si="31"/>
        <v>100</v>
      </c>
      <c r="K99" s="165">
        <f t="shared" si="31"/>
        <v>100</v>
      </c>
      <c r="L99" s="165">
        <f t="shared" si="31"/>
        <v>100</v>
      </c>
      <c r="M99" s="165">
        <f t="shared" si="31"/>
        <v>100</v>
      </c>
      <c r="N99" s="165">
        <f t="shared" si="31"/>
        <v>100.00000000000001</v>
      </c>
      <c r="O99" s="3"/>
      <c r="P99" s="3"/>
      <c r="Q99" s="3"/>
      <c r="R99" s="3"/>
      <c r="S99" s="3"/>
      <c r="T99" s="3"/>
    </row>
    <row r="100" spans="1:20" ht="11.25">
      <c r="A100" s="168" t="s">
        <v>68</v>
      </c>
      <c r="B100" s="123"/>
      <c r="C100" s="26">
        <v>71555.49317999999</v>
      </c>
      <c r="D100" s="26">
        <v>73399.2</v>
      </c>
      <c r="E100" s="26">
        <v>102864.98</v>
      </c>
      <c r="F100" s="26">
        <v>132188.1</v>
      </c>
      <c r="G100" s="26">
        <v>141126.14</v>
      </c>
      <c r="H100" s="146">
        <v>186292.27</v>
      </c>
      <c r="I100" s="25">
        <f aca="true" t="shared" si="32" ref="I100:N102">+C100*100/C$99</f>
        <v>71.80496991893688</v>
      </c>
      <c r="J100" s="26">
        <f t="shared" si="32"/>
        <v>60.86454605921787</v>
      </c>
      <c r="K100" s="26">
        <f t="shared" si="32"/>
        <v>64.96750897602116</v>
      </c>
      <c r="L100" s="26">
        <f t="shared" si="32"/>
        <v>76.94671466742231</v>
      </c>
      <c r="M100" s="26">
        <f t="shared" si="32"/>
        <v>65.7548669973246</v>
      </c>
      <c r="N100" s="26">
        <f t="shared" si="32"/>
        <v>65.68116966834076</v>
      </c>
      <c r="O100" s="3"/>
      <c r="P100" s="3"/>
      <c r="Q100" s="3"/>
      <c r="R100" s="3"/>
      <c r="S100" s="3"/>
      <c r="T100" s="3"/>
    </row>
    <row r="101" spans="1:20" ht="11.25">
      <c r="A101" s="168" t="s">
        <v>69</v>
      </c>
      <c r="B101" s="123"/>
      <c r="C101" s="26">
        <v>7245.50705</v>
      </c>
      <c r="D101" s="26">
        <v>11624.35</v>
      </c>
      <c r="E101" s="26">
        <v>9103.92</v>
      </c>
      <c r="F101" s="26">
        <v>7214.239999999991</v>
      </c>
      <c r="G101" s="26">
        <v>7977.629999999976</v>
      </c>
      <c r="H101" s="146">
        <v>5981.390000000014</v>
      </c>
      <c r="I101" s="25">
        <f t="shared" si="32"/>
        <v>7.270768359655588</v>
      </c>
      <c r="J101" s="26">
        <f t="shared" si="32"/>
        <v>9.639216585241655</v>
      </c>
      <c r="K101" s="26">
        <f t="shared" si="32"/>
        <v>5.749857768085685</v>
      </c>
      <c r="L101" s="26">
        <f t="shared" si="32"/>
        <v>4.199410285966014</v>
      </c>
      <c r="M101" s="26">
        <f t="shared" si="32"/>
        <v>3.7170151440680295</v>
      </c>
      <c r="N101" s="26">
        <f t="shared" si="32"/>
        <v>2.1088620125919215</v>
      </c>
      <c r="O101" s="3"/>
      <c r="P101" s="3"/>
      <c r="Q101" s="3"/>
      <c r="R101" s="3"/>
      <c r="S101" s="3"/>
      <c r="T101" s="3"/>
    </row>
    <row r="102" spans="1:20" ht="11.25">
      <c r="A102" s="168" t="s">
        <v>70</v>
      </c>
      <c r="B102" s="123"/>
      <c r="C102" s="38">
        <v>20851.56318</v>
      </c>
      <c r="D102" s="39">
        <v>35570.79391999999</v>
      </c>
      <c r="E102" s="39">
        <v>46364.06</v>
      </c>
      <c r="F102" s="39">
        <v>32389.4</v>
      </c>
      <c r="G102" s="39">
        <v>65520.86</v>
      </c>
      <c r="H102" s="169">
        <v>91357.51</v>
      </c>
      <c r="I102" s="38">
        <f t="shared" si="32"/>
        <v>20.92426172140754</v>
      </c>
      <c r="J102" s="39">
        <f t="shared" si="32"/>
        <v>29.496237355540476</v>
      </c>
      <c r="K102" s="39">
        <f t="shared" si="32"/>
        <v>29.282633255893153</v>
      </c>
      <c r="L102" s="39">
        <f t="shared" si="32"/>
        <v>18.853875046611673</v>
      </c>
      <c r="M102" s="26">
        <f t="shared" si="32"/>
        <v>30.528117858607374</v>
      </c>
      <c r="N102" s="26">
        <f t="shared" si="32"/>
        <v>32.20996831906733</v>
      </c>
      <c r="O102" s="3"/>
      <c r="P102" s="3"/>
      <c r="Q102" s="3"/>
      <c r="R102" s="3"/>
      <c r="S102" s="3"/>
      <c r="T102" s="3"/>
    </row>
    <row r="103" spans="1:20" ht="11.25">
      <c r="A103" s="131" t="s">
        <v>61</v>
      </c>
      <c r="B103" s="170"/>
      <c r="C103" s="167">
        <f aca="true" t="shared" si="33" ref="C103:N103">SUM(C104:C106)</f>
        <v>441659.7689299993</v>
      </c>
      <c r="D103" s="165">
        <f t="shared" si="33"/>
        <v>511029.16247999994</v>
      </c>
      <c r="E103" s="165">
        <f t="shared" si="33"/>
        <v>706390.36</v>
      </c>
      <c r="F103" s="165">
        <f t="shared" si="33"/>
        <v>838965.68</v>
      </c>
      <c r="G103" s="165">
        <f t="shared" si="33"/>
        <v>1116627.29</v>
      </c>
      <c r="H103" s="131">
        <f t="shared" si="33"/>
        <v>1491748.71</v>
      </c>
      <c r="I103" s="141">
        <f t="shared" si="33"/>
        <v>100</v>
      </c>
      <c r="J103" s="141">
        <f t="shared" si="33"/>
        <v>100.00000000000001</v>
      </c>
      <c r="K103" s="141">
        <f t="shared" si="33"/>
        <v>100.00000000000001</v>
      </c>
      <c r="L103" s="141">
        <f t="shared" si="33"/>
        <v>100</v>
      </c>
      <c r="M103" s="165">
        <f t="shared" si="33"/>
        <v>99.99999999999999</v>
      </c>
      <c r="N103" s="165">
        <f t="shared" si="33"/>
        <v>100</v>
      </c>
      <c r="O103" s="3"/>
      <c r="P103" s="3"/>
      <c r="Q103" s="3"/>
      <c r="R103" s="3"/>
      <c r="S103" s="3"/>
      <c r="T103" s="3"/>
    </row>
    <row r="104" spans="1:20" ht="11.25">
      <c r="A104" s="168" t="s">
        <v>68</v>
      </c>
      <c r="B104" s="123"/>
      <c r="C104" s="25">
        <v>320744.8764399994</v>
      </c>
      <c r="D104" s="26">
        <v>343844.18</v>
      </c>
      <c r="E104" s="26">
        <v>492847.12</v>
      </c>
      <c r="F104" s="26">
        <v>602387.13</v>
      </c>
      <c r="G104" s="26">
        <v>703443.27</v>
      </c>
      <c r="H104" s="146">
        <v>928664.82</v>
      </c>
      <c r="I104" s="26">
        <f aca="true" t="shared" si="34" ref="I104:N106">+C104*100/C$103</f>
        <v>72.6226156430462</v>
      </c>
      <c r="J104" s="26">
        <f t="shared" si="34"/>
        <v>67.2846493400378</v>
      </c>
      <c r="K104" s="26">
        <f t="shared" si="34"/>
        <v>69.76979697174804</v>
      </c>
      <c r="L104" s="26">
        <f t="shared" si="34"/>
        <v>71.80116473894378</v>
      </c>
      <c r="M104" s="26">
        <f t="shared" si="34"/>
        <v>62.99714114993553</v>
      </c>
      <c r="N104" s="26">
        <f t="shared" si="34"/>
        <v>62.25343543283507</v>
      </c>
      <c r="O104" s="3"/>
      <c r="P104" s="3"/>
      <c r="Q104" s="3"/>
      <c r="R104" s="3"/>
      <c r="S104" s="3"/>
      <c r="T104" s="3"/>
    </row>
    <row r="105" spans="1:20" ht="11.25">
      <c r="A105" s="168" t="s">
        <v>69</v>
      </c>
      <c r="B105" s="123"/>
      <c r="C105" s="25">
        <v>24406.35725</v>
      </c>
      <c r="D105" s="26">
        <v>55673.53</v>
      </c>
      <c r="E105" s="26">
        <v>37242.47</v>
      </c>
      <c r="F105" s="26">
        <v>24957.43</v>
      </c>
      <c r="G105" s="26">
        <v>31983.94</v>
      </c>
      <c r="H105" s="146">
        <v>24567.87</v>
      </c>
      <c r="I105" s="26">
        <f t="shared" si="34"/>
        <v>5.526053982487202</v>
      </c>
      <c r="J105" s="26">
        <f t="shared" si="34"/>
        <v>10.89439391869909</v>
      </c>
      <c r="K105" s="26">
        <f t="shared" si="34"/>
        <v>5.272222287971201</v>
      </c>
      <c r="L105" s="26">
        <f t="shared" si="34"/>
        <v>2.9747855716815494</v>
      </c>
      <c r="M105" s="26">
        <f t="shared" si="34"/>
        <v>2.864334436963295</v>
      </c>
      <c r="N105" s="26">
        <f t="shared" si="34"/>
        <v>1.6469174623921747</v>
      </c>
      <c r="O105" s="3"/>
      <c r="P105" s="3"/>
      <c r="Q105" s="3"/>
      <c r="R105" s="3"/>
      <c r="S105" s="3"/>
      <c r="T105" s="3"/>
    </row>
    <row r="106" spans="1:20" ht="12" thickBot="1">
      <c r="A106" s="171" t="s">
        <v>70</v>
      </c>
      <c r="B106" s="172"/>
      <c r="C106" s="173">
        <v>96508.53523999995</v>
      </c>
      <c r="D106" s="174">
        <v>111511.45247999998</v>
      </c>
      <c r="E106" s="174">
        <v>176300.77</v>
      </c>
      <c r="F106" s="174">
        <v>211621.12</v>
      </c>
      <c r="G106" s="174">
        <v>381200.08</v>
      </c>
      <c r="H106" s="175">
        <v>538516.02</v>
      </c>
      <c r="I106" s="174">
        <f t="shared" si="34"/>
        <v>21.851330374466603</v>
      </c>
      <c r="J106" s="174">
        <f t="shared" si="34"/>
        <v>21.820956741263114</v>
      </c>
      <c r="K106" s="174">
        <f t="shared" si="34"/>
        <v>24.95798074028077</v>
      </c>
      <c r="L106" s="174">
        <f t="shared" si="34"/>
        <v>25.22404968937466</v>
      </c>
      <c r="M106" s="174">
        <f t="shared" si="34"/>
        <v>34.138524413101166</v>
      </c>
      <c r="N106" s="174">
        <f t="shared" si="34"/>
        <v>36.099647104772764</v>
      </c>
      <c r="O106" s="3"/>
      <c r="P106" s="3"/>
      <c r="Q106" s="3"/>
      <c r="R106" s="3"/>
      <c r="S106" s="3"/>
      <c r="T106" s="3"/>
    </row>
    <row r="107" spans="1:20" ht="13.5" customHeight="1" thickTop="1">
      <c r="A107" s="119" t="s">
        <v>48</v>
      </c>
      <c r="B107" s="119"/>
      <c r="C107" s="119"/>
      <c r="D107" s="119"/>
      <c r="E107" s="119"/>
      <c r="F107" s="119"/>
      <c r="G107" s="119"/>
      <c r="H107" s="119"/>
      <c r="I107" s="176"/>
      <c r="J107" s="176"/>
      <c r="K107" s="176"/>
      <c r="L107" s="176"/>
      <c r="M107" s="176"/>
      <c r="N107" s="176"/>
      <c r="O107" s="177"/>
      <c r="P107" s="177"/>
      <c r="Q107" s="177"/>
      <c r="R107" s="3"/>
      <c r="S107" s="3"/>
      <c r="T107" s="3"/>
    </row>
    <row r="108" spans="1:20" ht="11.25">
      <c r="A108" s="131" t="s">
        <v>57</v>
      </c>
      <c r="B108" s="123"/>
      <c r="C108" s="167">
        <f aca="true" t="shared" si="35" ref="C108:H111">+C99*100/C103</f>
        <v>22.56319692677156</v>
      </c>
      <c r="D108" s="165">
        <f t="shared" si="35"/>
        <v>23.598329170640955</v>
      </c>
      <c r="E108" s="165">
        <f t="shared" si="35"/>
        <v>22.414371566452296</v>
      </c>
      <c r="F108" s="165">
        <f t="shared" si="35"/>
        <v>20.476611152913907</v>
      </c>
      <c r="G108" s="165">
        <f t="shared" si="35"/>
        <v>19.22079389623372</v>
      </c>
      <c r="H108" s="165">
        <f t="shared" si="35"/>
        <v>19.013334357098255</v>
      </c>
      <c r="I108" s="141"/>
      <c r="J108" s="141"/>
      <c r="K108" s="141"/>
      <c r="L108" s="141"/>
      <c r="M108" s="141"/>
      <c r="N108" s="141"/>
      <c r="O108" s="3"/>
      <c r="P108" s="3"/>
      <c r="Q108" s="3"/>
      <c r="R108" s="3"/>
      <c r="S108" s="3"/>
      <c r="T108" s="3"/>
    </row>
    <row r="109" spans="1:20" ht="11.25">
      <c r="A109" s="168" t="s">
        <v>68</v>
      </c>
      <c r="B109" s="123"/>
      <c r="C109" s="25">
        <f t="shared" si="35"/>
        <v>22.309161715755614</v>
      </c>
      <c r="D109" s="26">
        <f t="shared" si="35"/>
        <v>21.34664603018728</v>
      </c>
      <c r="E109" s="26">
        <f t="shared" si="35"/>
        <v>20.871579811605677</v>
      </c>
      <c r="F109" s="26">
        <f t="shared" si="35"/>
        <v>21.944044521668317</v>
      </c>
      <c r="G109" s="26">
        <f t="shared" si="35"/>
        <v>20.06219207982472</v>
      </c>
      <c r="H109" s="26">
        <f t="shared" si="35"/>
        <v>20.060226896502876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  <c r="S109" s="3"/>
      <c r="T109" s="3"/>
    </row>
    <row r="110" spans="1:20" ht="11.25">
      <c r="A110" s="168" t="s">
        <v>69</v>
      </c>
      <c r="B110" s="123"/>
      <c r="C110" s="25">
        <f t="shared" si="35"/>
        <v>29.686966292358115</v>
      </c>
      <c r="D110" s="26">
        <f t="shared" si="35"/>
        <v>20.879491564483157</v>
      </c>
      <c r="E110" s="26">
        <f t="shared" si="35"/>
        <v>24.444995189631623</v>
      </c>
      <c r="F110" s="26">
        <f t="shared" si="35"/>
        <v>28.906181445765814</v>
      </c>
      <c r="G110" s="26">
        <f t="shared" si="35"/>
        <v>24.94261182330875</v>
      </c>
      <c r="H110" s="26">
        <f t="shared" si="35"/>
        <v>24.346392259483686</v>
      </c>
      <c r="I110" s="26"/>
      <c r="J110" s="26"/>
      <c r="K110" s="26"/>
      <c r="L110" s="26"/>
      <c r="M110" s="26"/>
      <c r="N110" s="26"/>
      <c r="O110" s="3"/>
      <c r="P110" s="3"/>
      <c r="Q110" s="3"/>
      <c r="R110" s="3"/>
      <c r="S110" s="3"/>
      <c r="T110" s="3"/>
    </row>
    <row r="111" spans="1:20" ht="11.25">
      <c r="A111" s="178" t="s">
        <v>70</v>
      </c>
      <c r="B111" s="139"/>
      <c r="C111" s="38">
        <f t="shared" si="35"/>
        <v>21.605926489450688</v>
      </c>
      <c r="D111" s="39">
        <f t="shared" si="35"/>
        <v>31.898780913449006</v>
      </c>
      <c r="E111" s="39">
        <f t="shared" si="35"/>
        <v>26.29827425030532</v>
      </c>
      <c r="F111" s="39">
        <f t="shared" si="35"/>
        <v>15.305372167012441</v>
      </c>
      <c r="G111" s="39">
        <f t="shared" si="35"/>
        <v>17.188049908069274</v>
      </c>
      <c r="H111" s="39">
        <f t="shared" si="35"/>
        <v>16.96467822814259</v>
      </c>
      <c r="I111" s="26"/>
      <c r="J111" s="26"/>
      <c r="K111" s="26"/>
      <c r="L111" s="26"/>
      <c r="M111" s="26"/>
      <c r="N111" s="26"/>
      <c r="O111" s="3"/>
      <c r="P111" s="3"/>
      <c r="Q111" s="3"/>
      <c r="R111" s="3"/>
      <c r="S111" s="3"/>
      <c r="T111" s="3"/>
    </row>
    <row r="112" spans="1:20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1.25">
      <c r="A114" s="65" t="s">
        <v>71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>
      <c r="A115" s="8" t="s">
        <v>65</v>
      </c>
      <c r="B115" s="9"/>
      <c r="C115" s="10" t="s">
        <v>2</v>
      </c>
      <c r="D115" s="11"/>
      <c r="E115" s="11"/>
      <c r="F115" s="11"/>
      <c r="G115" s="11"/>
      <c r="H115" s="179"/>
      <c r="I115" s="10" t="s">
        <v>61</v>
      </c>
      <c r="J115" s="11"/>
      <c r="K115" s="11"/>
      <c r="L115" s="11"/>
      <c r="M115" s="11"/>
      <c r="N115" s="11"/>
      <c r="O115" s="180"/>
      <c r="P115" s="180"/>
      <c r="Q115" s="180"/>
      <c r="R115" s="180"/>
      <c r="S115" s="180"/>
      <c r="T115" s="180"/>
    </row>
    <row r="116" spans="1:20" s="46" customFormat="1" ht="12.75" customHeight="1">
      <c r="A116" s="14"/>
      <c r="B116" s="15"/>
      <c r="C116" s="181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2">
        <v>2010</v>
      </c>
      <c r="I116" s="181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82">
        <v>2010</v>
      </c>
      <c r="O116" s="183"/>
      <c r="P116" s="183"/>
      <c r="Q116" s="183"/>
      <c r="R116" s="183"/>
      <c r="S116" s="183"/>
      <c r="T116" s="183"/>
    </row>
    <row r="117" spans="1:20" s="46" customFormat="1" ht="11.25">
      <c r="A117" s="83" t="s">
        <v>72</v>
      </c>
      <c r="B117" s="184"/>
      <c r="C117" s="185">
        <f aca="true" t="shared" si="36" ref="C117:H117">+C99</f>
        <v>99652.56340999999</v>
      </c>
      <c r="D117" s="186">
        <f t="shared" si="36"/>
        <v>120594.34391999998</v>
      </c>
      <c r="E117" s="186">
        <f t="shared" si="36"/>
        <v>158332.96</v>
      </c>
      <c r="F117" s="186">
        <f t="shared" si="36"/>
        <v>171791.74</v>
      </c>
      <c r="G117" s="186">
        <f t="shared" si="36"/>
        <v>214624.63</v>
      </c>
      <c r="H117" s="186">
        <f t="shared" si="36"/>
        <v>283631.17</v>
      </c>
      <c r="I117" s="185">
        <f aca="true" t="shared" si="37" ref="I117:N117">+C103</f>
        <v>441659.7689299993</v>
      </c>
      <c r="J117" s="186">
        <f t="shared" si="37"/>
        <v>511029.16247999994</v>
      </c>
      <c r="K117" s="186">
        <f t="shared" si="37"/>
        <v>706390.36</v>
      </c>
      <c r="L117" s="186">
        <f t="shared" si="37"/>
        <v>838965.68</v>
      </c>
      <c r="M117" s="186">
        <f t="shared" si="37"/>
        <v>1116627.29</v>
      </c>
      <c r="N117" s="186">
        <f t="shared" si="37"/>
        <v>1491748.71</v>
      </c>
      <c r="O117" s="126"/>
      <c r="P117" s="126"/>
      <c r="Q117" s="126"/>
      <c r="R117" s="126"/>
      <c r="S117" s="126"/>
      <c r="T117" s="126"/>
    </row>
    <row r="118" spans="1:20" ht="11.25">
      <c r="A118" s="83" t="s">
        <v>73</v>
      </c>
      <c r="B118" s="123"/>
      <c r="C118" s="187">
        <f aca="true" t="shared" si="38" ref="C118:H118">+C9</f>
        <v>4966</v>
      </c>
      <c r="D118" s="188">
        <f t="shared" si="38"/>
        <v>6117</v>
      </c>
      <c r="E118" s="188">
        <f t="shared" si="38"/>
        <v>8430</v>
      </c>
      <c r="F118" s="188">
        <f t="shared" si="38"/>
        <v>9505</v>
      </c>
      <c r="G118" s="188">
        <f t="shared" si="38"/>
        <v>10729</v>
      </c>
      <c r="H118" s="188">
        <f t="shared" si="38"/>
        <v>12912</v>
      </c>
      <c r="I118" s="187">
        <f aca="true" t="shared" si="39" ref="I118:N118">+I9</f>
        <v>27662</v>
      </c>
      <c r="J118" s="188">
        <f t="shared" si="39"/>
        <v>34349</v>
      </c>
      <c r="K118" s="188">
        <f t="shared" si="39"/>
        <v>47973</v>
      </c>
      <c r="L118" s="188">
        <f t="shared" si="39"/>
        <v>57586</v>
      </c>
      <c r="M118" s="188">
        <f t="shared" si="39"/>
        <v>66785</v>
      </c>
      <c r="N118" s="188">
        <f t="shared" si="39"/>
        <v>81726</v>
      </c>
      <c r="O118" s="126"/>
      <c r="P118" s="126"/>
      <c r="Q118" s="126"/>
      <c r="R118" s="126"/>
      <c r="S118" s="126"/>
      <c r="T118" s="126"/>
    </row>
    <row r="119" spans="1:20" ht="12" thickBot="1">
      <c r="A119" s="189" t="s">
        <v>74</v>
      </c>
      <c r="B119" s="190"/>
      <c r="C119" s="191">
        <v>1268.6666666666665</v>
      </c>
      <c r="D119" s="192">
        <v>1323.87</v>
      </c>
      <c r="E119" s="192">
        <v>1412.5</v>
      </c>
      <c r="F119" s="192">
        <v>1513.03</v>
      </c>
      <c r="G119" s="192">
        <v>1660.19</v>
      </c>
      <c r="H119" s="193">
        <v>2262.7466666666664</v>
      </c>
      <c r="I119" s="191">
        <v>7412.583333333334</v>
      </c>
      <c r="J119" s="194">
        <v>7765.21</v>
      </c>
      <c r="K119" s="194">
        <v>8451.19</v>
      </c>
      <c r="L119" s="194">
        <v>9072.88</v>
      </c>
      <c r="M119" s="194">
        <v>9964.713333333333</v>
      </c>
      <c r="N119" s="194">
        <v>12804.166666666666</v>
      </c>
      <c r="O119" s="126"/>
      <c r="P119" s="126"/>
      <c r="Q119" s="126"/>
      <c r="R119" s="126"/>
      <c r="S119" s="126"/>
      <c r="T119" s="126"/>
    </row>
    <row r="120" spans="1:20" ht="11.25">
      <c r="A120" s="195" t="s">
        <v>75</v>
      </c>
      <c r="B120" s="196"/>
      <c r="C120" s="57">
        <f>+C117/C118</f>
        <v>20.066968064840914</v>
      </c>
      <c r="D120" s="57">
        <f aca="true" t="shared" si="40" ref="D120:K120">+D117/D118</f>
        <v>19.714622187346738</v>
      </c>
      <c r="E120" s="57">
        <f t="shared" si="40"/>
        <v>18.78208303677343</v>
      </c>
      <c r="F120" s="57">
        <f>+F117/F118</f>
        <v>18.073828511309834</v>
      </c>
      <c r="G120" s="57">
        <f t="shared" si="40"/>
        <v>20.004159753937927</v>
      </c>
      <c r="H120" s="57">
        <f>+H117/H118</f>
        <v>21.96647846964064</v>
      </c>
      <c r="I120" s="56">
        <f t="shared" si="40"/>
        <v>15.966299216614827</v>
      </c>
      <c r="J120" s="57">
        <f t="shared" si="40"/>
        <v>14.877555750676875</v>
      </c>
      <c r="K120" s="57">
        <f t="shared" si="40"/>
        <v>14.724748504367039</v>
      </c>
      <c r="L120" s="57">
        <f>+L117/L118</f>
        <v>14.56891744521238</v>
      </c>
      <c r="M120" s="57">
        <f>+M117/M118</f>
        <v>16.719731826008836</v>
      </c>
      <c r="N120" s="57">
        <f>+N117/N118</f>
        <v>18.25304933558476</v>
      </c>
      <c r="O120" s="126"/>
      <c r="P120" s="126"/>
      <c r="Q120" s="126"/>
      <c r="R120" s="126"/>
      <c r="S120" s="126"/>
      <c r="T120" s="126"/>
    </row>
    <row r="121" spans="1:20" ht="12" thickBot="1">
      <c r="A121" s="197" t="s">
        <v>76</v>
      </c>
      <c r="B121" s="198"/>
      <c r="C121" s="105">
        <f>+C119/C118</f>
        <v>0.25547053295744393</v>
      </c>
      <c r="D121" s="105">
        <f aca="true" t="shared" si="41" ref="D121:K121">+D119/D118</f>
        <v>0.2164247179990191</v>
      </c>
      <c r="E121" s="105">
        <f t="shared" si="41"/>
        <v>0.16755634638196915</v>
      </c>
      <c r="F121" s="105">
        <f>+F119/F118</f>
        <v>0.15918253550762756</v>
      </c>
      <c r="G121" s="105">
        <f t="shared" si="41"/>
        <v>0.1547385590455774</v>
      </c>
      <c r="H121" s="105">
        <f>+H119/H118</f>
        <v>0.17524370095002065</v>
      </c>
      <c r="I121" s="199">
        <f t="shared" si="41"/>
        <v>0.2679698985371027</v>
      </c>
      <c r="J121" s="105">
        <f t="shared" si="41"/>
        <v>0.226068007802265</v>
      </c>
      <c r="K121" s="105">
        <f t="shared" si="41"/>
        <v>0.17616555145602736</v>
      </c>
      <c r="L121" s="105">
        <f>+L119/L118</f>
        <v>0.15755357204876183</v>
      </c>
      <c r="M121" s="105">
        <f>+M119/M118</f>
        <v>0.1492058595992114</v>
      </c>
      <c r="N121" s="105">
        <f>+N119/N118</f>
        <v>0.15667188736346654</v>
      </c>
      <c r="O121" s="126"/>
      <c r="P121" s="126"/>
      <c r="Q121" s="126"/>
      <c r="R121" s="126"/>
      <c r="S121" s="126"/>
      <c r="T121" s="126"/>
    </row>
    <row r="122" spans="1:20" ht="13.5" customHeight="1" thickTop="1">
      <c r="A122" s="119" t="s">
        <v>48</v>
      </c>
      <c r="B122" s="119"/>
      <c r="C122" s="119"/>
      <c r="D122" s="119"/>
      <c r="E122" s="119"/>
      <c r="F122" s="119"/>
      <c r="G122" s="119"/>
      <c r="H122" s="119"/>
      <c r="I122" s="176"/>
      <c r="J122" s="176"/>
      <c r="K122" s="176"/>
      <c r="L122" s="176"/>
      <c r="M122" s="176"/>
      <c r="N122" s="176"/>
      <c r="O122" s="177"/>
      <c r="P122" s="177"/>
      <c r="Q122" s="177"/>
      <c r="R122" s="3"/>
      <c r="S122" s="3"/>
      <c r="T122" s="3"/>
    </row>
    <row r="123" spans="1:20" ht="11.25">
      <c r="A123" s="83" t="s">
        <v>72</v>
      </c>
      <c r="B123" s="184"/>
      <c r="C123" s="126">
        <f aca="true" t="shared" si="42" ref="C123:H127">+C117*100/I117</f>
        <v>22.56319692677156</v>
      </c>
      <c r="D123" s="126">
        <f t="shared" si="42"/>
        <v>23.598329170640955</v>
      </c>
      <c r="E123" s="126">
        <f t="shared" si="42"/>
        <v>22.414371566452296</v>
      </c>
      <c r="F123" s="126">
        <f t="shared" si="42"/>
        <v>20.476611152913907</v>
      </c>
      <c r="G123" s="126">
        <f t="shared" si="42"/>
        <v>19.22079389623372</v>
      </c>
      <c r="H123" s="126">
        <f t="shared" si="42"/>
        <v>19.013334357098255</v>
      </c>
      <c r="I123" s="93"/>
      <c r="J123" s="93"/>
      <c r="K123" s="93"/>
      <c r="L123" s="93"/>
      <c r="M123" s="93"/>
      <c r="N123" s="93"/>
      <c r="O123" s="126"/>
      <c r="P123" s="126"/>
      <c r="Q123" s="126"/>
      <c r="R123" s="126"/>
      <c r="S123" s="126"/>
      <c r="T123" s="126"/>
    </row>
    <row r="124" spans="1:20" ht="11.25">
      <c r="A124" s="83" t="s">
        <v>73</v>
      </c>
      <c r="B124" s="123"/>
      <c r="C124" s="126">
        <f t="shared" si="42"/>
        <v>17.952425710360785</v>
      </c>
      <c r="D124" s="126">
        <f t="shared" si="42"/>
        <v>17.808378700981105</v>
      </c>
      <c r="E124" s="126">
        <f t="shared" si="42"/>
        <v>17.57238446626227</v>
      </c>
      <c r="F124" s="126">
        <f t="shared" si="42"/>
        <v>16.505747924842844</v>
      </c>
      <c r="G124" s="126">
        <f t="shared" si="42"/>
        <v>16.06498465224227</v>
      </c>
      <c r="H124" s="126">
        <f t="shared" si="42"/>
        <v>15.799133690624771</v>
      </c>
      <c r="I124" s="93"/>
      <c r="J124" s="93"/>
      <c r="K124" s="93"/>
      <c r="L124" s="93"/>
      <c r="M124" s="93"/>
      <c r="N124" s="93"/>
      <c r="O124" s="126"/>
      <c r="P124" s="126"/>
      <c r="Q124" s="126"/>
      <c r="R124" s="126"/>
      <c r="S124" s="126"/>
      <c r="T124" s="126"/>
    </row>
    <row r="125" spans="1:20" ht="12" thickBot="1">
      <c r="A125" s="189" t="s">
        <v>74</v>
      </c>
      <c r="B125" s="190"/>
      <c r="C125" s="200">
        <f t="shared" si="42"/>
        <v>17.115040865195443</v>
      </c>
      <c r="D125" s="200">
        <f t="shared" si="42"/>
        <v>17.04873403294953</v>
      </c>
      <c r="E125" s="200">
        <f t="shared" si="42"/>
        <v>16.71362257859544</v>
      </c>
      <c r="F125" s="200">
        <f t="shared" si="42"/>
        <v>16.676402641719058</v>
      </c>
      <c r="G125" s="200">
        <f t="shared" si="42"/>
        <v>16.660690021522612</v>
      </c>
      <c r="H125" s="200">
        <f t="shared" si="42"/>
        <v>17.671955743573054</v>
      </c>
      <c r="I125" s="93"/>
      <c r="J125" s="93"/>
      <c r="K125" s="93"/>
      <c r="L125" s="93"/>
      <c r="M125" s="93"/>
      <c r="N125" s="93"/>
      <c r="O125" s="126"/>
      <c r="P125" s="126"/>
      <c r="Q125" s="126"/>
      <c r="R125" s="126"/>
      <c r="S125" s="126"/>
      <c r="T125" s="126"/>
    </row>
    <row r="126" spans="1:20" ht="11.25">
      <c r="A126" s="195" t="s">
        <v>75</v>
      </c>
      <c r="B126" s="196"/>
      <c r="C126" s="126">
        <f t="shared" si="42"/>
        <v>125.68327696100582</v>
      </c>
      <c r="D126" s="126">
        <f t="shared" si="42"/>
        <v>132.5125075498359</v>
      </c>
      <c r="E126" s="126">
        <f t="shared" si="42"/>
        <v>127.55452516695327</v>
      </c>
      <c r="F126" s="126">
        <f t="shared" si="42"/>
        <v>124.05745711222514</v>
      </c>
      <c r="G126" s="126">
        <f t="shared" si="42"/>
        <v>119.64402277565188</v>
      </c>
      <c r="H126" s="126">
        <f t="shared" si="42"/>
        <v>120.34415765707959</v>
      </c>
      <c r="I126" s="93"/>
      <c r="J126" s="93"/>
      <c r="K126" s="93"/>
      <c r="L126" s="93"/>
      <c r="M126" s="93"/>
      <c r="N126" s="93"/>
      <c r="O126" s="126"/>
      <c r="P126" s="126"/>
      <c r="Q126" s="126"/>
      <c r="R126" s="126"/>
      <c r="S126" s="126"/>
      <c r="T126" s="126"/>
    </row>
    <row r="127" spans="1:20" ht="11.25">
      <c r="A127" s="197" t="s">
        <v>76</v>
      </c>
      <c r="B127" s="198"/>
      <c r="C127" s="201">
        <f t="shared" si="42"/>
        <v>95.33553371184783</v>
      </c>
      <c r="D127" s="201">
        <f t="shared" si="42"/>
        <v>95.73434122899842</v>
      </c>
      <c r="E127" s="201">
        <f t="shared" si="42"/>
        <v>95.11300307982907</v>
      </c>
      <c r="F127" s="201">
        <f t="shared" si="42"/>
        <v>101.03391083914084</v>
      </c>
      <c r="G127" s="201">
        <f t="shared" si="42"/>
        <v>103.70809796694823</v>
      </c>
      <c r="H127" s="201">
        <f t="shared" si="42"/>
        <v>111.85395408141663</v>
      </c>
      <c r="I127" s="93"/>
      <c r="J127" s="93"/>
      <c r="K127" s="93"/>
      <c r="L127" s="93"/>
      <c r="M127" s="93"/>
      <c r="N127" s="93"/>
      <c r="O127" s="126"/>
      <c r="P127" s="126"/>
      <c r="Q127" s="126"/>
      <c r="R127" s="126"/>
      <c r="S127" s="126"/>
      <c r="T127" s="126"/>
    </row>
    <row r="128" spans="1:20" ht="11.25">
      <c r="A128" s="3"/>
      <c r="B128" s="3"/>
      <c r="C128" s="3"/>
      <c r="D128" s="3"/>
      <c r="E128" s="3"/>
      <c r="F128" s="3"/>
      <c r="G128" s="3"/>
      <c r="H128" s="3"/>
      <c r="I128" s="30"/>
      <c r="J128" s="30"/>
      <c r="K128" s="30"/>
      <c r="L128" s="30"/>
      <c r="M128" s="30"/>
      <c r="N128" s="30"/>
      <c r="O128" s="3"/>
      <c r="P128" s="3"/>
      <c r="Q128" s="3"/>
      <c r="R128" s="3"/>
      <c r="S128" s="3"/>
      <c r="T128" s="3"/>
    </row>
    <row r="129" spans="1:20" ht="11.25">
      <c r="A129" s="202" t="s">
        <v>77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1.25">
      <c r="A130" s="130" t="s">
        <v>78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1.25">
      <c r="A131" s="61" t="s">
        <v>79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ht="11.25">
      <c r="A132" s="130"/>
    </row>
  </sheetData>
  <mergeCells count="33">
    <mergeCell ref="I115:N115"/>
    <mergeCell ref="O4:T4"/>
    <mergeCell ref="C19:H19"/>
    <mergeCell ref="O19:T19"/>
    <mergeCell ref="A89:R89"/>
    <mergeCell ref="A59:R59"/>
    <mergeCell ref="A79:B80"/>
    <mergeCell ref="C79:H79"/>
    <mergeCell ref="O79:T79"/>
    <mergeCell ref="I97:N97"/>
    <mergeCell ref="I79:N79"/>
    <mergeCell ref="A4:B5"/>
    <mergeCell ref="C4:H4"/>
    <mergeCell ref="A19:B20"/>
    <mergeCell ref="I4:N4"/>
    <mergeCell ref="I19:N19"/>
    <mergeCell ref="C32:H32"/>
    <mergeCell ref="I32:N32"/>
    <mergeCell ref="A107:H107"/>
    <mergeCell ref="A115:B116"/>
    <mergeCell ref="C115:G115"/>
    <mergeCell ref="A97:B98"/>
    <mergeCell ref="C97:H97"/>
    <mergeCell ref="A122:H122"/>
    <mergeCell ref="A126:B126"/>
    <mergeCell ref="A127:B127"/>
    <mergeCell ref="O32:T32"/>
    <mergeCell ref="A121:B121"/>
    <mergeCell ref="O115:T115"/>
    <mergeCell ref="A120:B120"/>
    <mergeCell ref="A34:A45"/>
    <mergeCell ref="A46:A57"/>
    <mergeCell ref="A32:B3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2012-06-27T22:23:12Z</dcterms:created>
  <dcterms:modified xsi:type="dcterms:W3CDTF">2012-06-27T22:23:28Z</dcterms:modified>
  <cp:category/>
  <cp:version/>
  <cp:contentType/>
  <cp:contentStatus/>
</cp:coreProperties>
</file>