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mod" sheetId="1" r:id="rId1"/>
    <sheet name="ga" sheetId="2" r:id="rId2"/>
    <sheet name="area" sheetId="3" r:id="rId3"/>
    <sheet name="Inst" sheetId="4" r:id="rId4"/>
  </sheets>
  <definedNames>
    <definedName name="_xlnm.Print_Area" localSheetId="2">'area'!$A$1:$AK$86</definedName>
    <definedName name="_xlnm.Print_Area" localSheetId="1">'ga'!$A$1:$AK$19</definedName>
    <definedName name="_xlnm.Print_Area" localSheetId="3">'Inst'!$A$1:$AK$29</definedName>
    <definedName name="_xlnm.Print_Area" localSheetId="0">'mod'!$A$1:$S$50</definedName>
    <definedName name="_xlnm.Print_Titles" localSheetId="2">'area'!$1:$4</definedName>
  </definedNames>
  <calcPr fullCalcOnLoad="1"/>
</workbook>
</file>

<file path=xl/sharedStrings.xml><?xml version="1.0" encoding="utf-8"?>
<sst xmlns="http://schemas.openxmlformats.org/spreadsheetml/2006/main" count="248" uniqueCount="160">
  <si>
    <t>Fomento à Pesquisa</t>
  </si>
  <si>
    <t>Modalidade</t>
  </si>
  <si>
    <t>R$ mil</t>
  </si>
  <si>
    <t xml:space="preserve">Fonte: CNPq/AEI.                  </t>
  </si>
  <si>
    <t>Total</t>
  </si>
  <si>
    <t>Área do conhecimento</t>
  </si>
  <si>
    <t xml:space="preserve">Notas: Recursos do Tesouro Nacional; Inclui recursos dos fundos setoriais; </t>
  </si>
  <si>
    <t xml:space="preserve">Grande área </t>
  </si>
  <si>
    <t>Em R$ mil correntes</t>
  </si>
  <si>
    <t>Qtd</t>
  </si>
  <si>
    <t>Notas: Recursos do Tesouro Nacional; Inclui recursos dos fundos setoriais; As bolsas de curta foram consideradas no fomento à pesquisa.</t>
  </si>
  <si>
    <t xml:space="preserve">               As bolsas de curta duração foram consideradas no Fomento à Pesquisa.</t>
  </si>
  <si>
    <t>Instituição</t>
  </si>
  <si>
    <t>Tocantins (2)</t>
  </si>
  <si>
    <t>Tocantins (1)</t>
  </si>
  <si>
    <t>Apoio Técnico à Pesquisa</t>
  </si>
  <si>
    <t>Apoio Técnico em Extensão no País</t>
  </si>
  <si>
    <t>Desenvolvimento Científico Regional</t>
  </si>
  <si>
    <t>Extensão no País</t>
  </si>
  <si>
    <t>Fixação de Recursos Humanos</t>
  </si>
  <si>
    <t>Iniciação Científica</t>
  </si>
  <si>
    <t>Mestrado</t>
  </si>
  <si>
    <t>Produtividade em Pesquisa</t>
  </si>
  <si>
    <t>Auxílio Pesquisa</t>
  </si>
  <si>
    <t>Promoção de Eventos Científicos</t>
  </si>
  <si>
    <t>Ciências Agrárias</t>
  </si>
  <si>
    <t>Ciências Biológicas</t>
  </si>
  <si>
    <t>Ciências da Saúde</t>
  </si>
  <si>
    <t>Ciências Exatas e da Terra</t>
  </si>
  <si>
    <t>Ciências Humanas</t>
  </si>
  <si>
    <t>Ciências Sociais Aplicadas</t>
  </si>
  <si>
    <t>Lingüística, Letras e Artes</t>
  </si>
  <si>
    <t>Administração</t>
  </si>
  <si>
    <t>Agronomia</t>
  </si>
  <si>
    <t>Antropologia</t>
  </si>
  <si>
    <t>Arqueologia</t>
  </si>
  <si>
    <t>Arquitetura e Urbanismo</t>
  </si>
  <si>
    <t>Biologia Geral</t>
  </si>
  <si>
    <t>Botânica</t>
  </si>
  <si>
    <t>Ciência da Computação</t>
  </si>
  <si>
    <t>Ciência e Tecnologia de Alimentos</t>
  </si>
  <si>
    <t>Ciência Política</t>
  </si>
  <si>
    <t>Comunicação</t>
  </si>
  <si>
    <t>Ecologia</t>
  </si>
  <si>
    <t>Economia</t>
  </si>
  <si>
    <t>Educação</t>
  </si>
  <si>
    <t>Educação Física</t>
  </si>
  <si>
    <t>Engenharia Agrícola</t>
  </si>
  <si>
    <t>Engenharia Elétrica</t>
  </si>
  <si>
    <t>Engenharia Mecânica</t>
  </si>
  <si>
    <t>Engenharia Sanitária</t>
  </si>
  <si>
    <t>Farmacologia</t>
  </si>
  <si>
    <t>Física</t>
  </si>
  <si>
    <t>Fisiologia</t>
  </si>
  <si>
    <t>Genética</t>
  </si>
  <si>
    <t>Geociências</t>
  </si>
  <si>
    <t>Geografia</t>
  </si>
  <si>
    <t>História</t>
  </si>
  <si>
    <t>Letras</t>
  </si>
  <si>
    <t>Lingüística</t>
  </si>
  <si>
    <t>Medicina Veterinária</t>
  </si>
  <si>
    <t>Microbiologia</t>
  </si>
  <si>
    <t>Planejamento Urbano e Regional</t>
  </si>
  <si>
    <t>Probabilidade e Estatística</t>
  </si>
  <si>
    <t>Química</t>
  </si>
  <si>
    <t>Saúde Coletiva</t>
  </si>
  <si>
    <t>Serviço Social</t>
  </si>
  <si>
    <t>Sociologia</t>
  </si>
  <si>
    <t>Zoologia</t>
  </si>
  <si>
    <t>Zootecnia</t>
  </si>
  <si>
    <t>Governo do Estado de Tocantins</t>
  </si>
  <si>
    <t>Prefeitura Municipal de Palmas - TO</t>
  </si>
  <si>
    <t>Universidade do Tocantins</t>
  </si>
  <si>
    <t>Especialista Visitante</t>
  </si>
  <si>
    <t>Engenharias</t>
  </si>
  <si>
    <t>Artes</t>
  </si>
  <si>
    <t>Bioquímica</t>
  </si>
  <si>
    <t>Auxílio Pesquisador Visitante</t>
  </si>
  <si>
    <t>Participação em Eventos Científicos</t>
  </si>
  <si>
    <t>Ciências</t>
  </si>
  <si>
    <t>Engenharia Química</t>
  </si>
  <si>
    <t>Recursos Florestais e Engenharia Florestal</t>
  </si>
  <si>
    <t>Recursos Pesqueiros e Engenharia de Pesca</t>
  </si>
  <si>
    <t>Doutorado</t>
  </si>
  <si>
    <t>Iniciação Científica Júnior</t>
  </si>
  <si>
    <t>Apoio a Núcleos de Excelência</t>
  </si>
  <si>
    <t>Bolsas no País</t>
  </si>
  <si>
    <t xml:space="preserve">Bolsas no Exterior </t>
  </si>
  <si>
    <t>Outra</t>
  </si>
  <si>
    <t>Astronomia</t>
  </si>
  <si>
    <t>Direito</t>
  </si>
  <si>
    <t>Engenharia de Transportes</t>
  </si>
  <si>
    <t>Instituto Natureza do Tocantins</t>
  </si>
  <si>
    <t xml:space="preserve">(1) O nº de bolsas-ano representa a média aritmética do nº de mensalidades pagas de janeiro a dezembro: nº de mensalidades pagas no ano/12 meses = número </t>
  </si>
  <si>
    <t xml:space="preserve">de bolsas-ano. Desta forma, o número de bolsas pode ser fracionário. Exemplo: 18 mensalidades/12 meses = 1,5 bolsas-ano. </t>
  </si>
  <si>
    <t>(2) Bolsas no país: UF de destino; Bolsas no exterior: UF da instituição de vínculo; Fomento: UF de destino e, no caso de eventos, UF da origem.</t>
  </si>
  <si>
    <t>(1) Bolsas no país: UF de destino; Bolsas no exterior: UF da instituição de vínculo; Fomento: UF de destino e, no caso de eventos, UF da origem.</t>
  </si>
  <si>
    <t>Iniciação ao Extensionismo</t>
  </si>
  <si>
    <t>Desenvolvimento Tecnológico e Industrial</t>
  </si>
  <si>
    <t>Farmácia</t>
  </si>
  <si>
    <t>Matemática</t>
  </si>
  <si>
    <t>Graduação Sanduíche no Exterior</t>
  </si>
  <si>
    <t>Não informado</t>
  </si>
  <si>
    <t>Biodiversidade e Recursos Naturais</t>
  </si>
  <si>
    <t>Biotecnologia</t>
  </si>
  <si>
    <t>Ciências Ambientais</t>
  </si>
  <si>
    <t>Ciências Sociais</t>
  </si>
  <si>
    <t>Enfermagem</t>
  </si>
  <si>
    <t>Engenharia Civil</t>
  </si>
  <si>
    <t>Estudos Sociais</t>
  </si>
  <si>
    <t>Medicina</t>
  </si>
  <si>
    <t>Multidisciplinar</t>
  </si>
  <si>
    <t>Nutrição</t>
  </si>
  <si>
    <t>Tecnologia e Inovação para Agropecuária</t>
  </si>
  <si>
    <t>Tecnologias para o Desenvolvimento Sustentável</t>
  </si>
  <si>
    <t>Secretaria de Recursos Hidricos e Meio Ambiente do Estado de Tocantins</t>
  </si>
  <si>
    <t>Aperfeiçoamento/Treinamento</t>
  </si>
  <si>
    <t>Iniciação Tecnológica</t>
  </si>
  <si>
    <t>Pós-Doutorado</t>
  </si>
  <si>
    <t>Produtividade Desenv. Tecn. e Ext. Inovadora</t>
  </si>
  <si>
    <t>Pós-Doutorado Exterior</t>
  </si>
  <si>
    <t>Apoio a Especialista Visitante</t>
  </si>
  <si>
    <t>Apoio a Estágio/Treinamento no País</t>
  </si>
  <si>
    <t>Apoio ao Desenvolvimento C&amp;T e à Competitividade</t>
  </si>
  <si>
    <t>Áreas Tecnológicas de Química e Geociências</t>
  </si>
  <si>
    <t>Desenvolvimento e Inovação Tecnológica em Biologia</t>
  </si>
  <si>
    <t>Divulgação Científica</t>
  </si>
  <si>
    <t>Engenharia de Energia</t>
  </si>
  <si>
    <t>Engenharia de Produção</t>
  </si>
  <si>
    <t>Filosofia</t>
  </si>
  <si>
    <t>Imunologia</t>
  </si>
  <si>
    <t>Microeletrônica</t>
  </si>
  <si>
    <t>Mudanças Climáticas</t>
  </si>
  <si>
    <t>Tecnologia e Inovação</t>
  </si>
  <si>
    <t>Tecnologias Ambientais</t>
  </si>
  <si>
    <t>CNPq - Bolsas no país: número de bolsas-ano (1) e investimentos segundo modalidade - 2006-2014</t>
  </si>
  <si>
    <t>CNPq - Bolsas no exterior: número de bolsas-ano (1) e investimentos segundo modalidade - 2006-2014</t>
  </si>
  <si>
    <t>CNPq - Fomento à pesquisa: número de projetos e investimentos segundo modalidade - 2006-2014</t>
  </si>
  <si>
    <t>Des. Tecn. Inovação Junior no Exterior em TIC's</t>
  </si>
  <si>
    <t>CNPq - Investimentos realizados em bolsas e no fomento à pesquisa segundo grande área do conhecimento - 2006-2014</t>
  </si>
  <si>
    <t>CNPq - Investimentos realizados em bolsas e no fomento à pesquisa segundo área do conhecimento - 2006-2014</t>
  </si>
  <si>
    <t>CNPq - Investimentos realizados em bolsas e no fomento à pesquisa segundo instituição - 2006-2014</t>
  </si>
  <si>
    <t>Demografia</t>
  </si>
  <si>
    <t>Psicologia</t>
  </si>
  <si>
    <t>Turismo</t>
  </si>
  <si>
    <t>ACAIMAZON - Pesquisa, Industria e Comercio de Acai</t>
  </si>
  <si>
    <t>BRIO Embryo Assessoria Agropecuaria e Biotecnologia</t>
  </si>
  <si>
    <t>Centro Nacional de Pesquisa em Pesca, Aquicultura e Sistemas Agricolas</t>
  </si>
  <si>
    <t>Centro Universitario Luterano de Palmas</t>
  </si>
  <si>
    <t>Faculdade Catolica do Tocantins</t>
  </si>
  <si>
    <t>Fundacao de Desenvolvimento Educacional de Guarai</t>
  </si>
  <si>
    <t>Fundacao de Medicina Tropical</t>
  </si>
  <si>
    <t>Fundacao UNIRG</t>
  </si>
  <si>
    <t>Fundacao Universidade Federal do Tocantins</t>
  </si>
  <si>
    <t>Instituto Federal de Educacao, Ciencia e Tecnologia do Tocantins</t>
  </si>
  <si>
    <t>Não informada</t>
  </si>
  <si>
    <t>Pro-Rebanho Distribuidora de Produtos e Servicos Veterinarios</t>
  </si>
  <si>
    <t>Secretaria do Desenvolvimento Economico, Ciencia, Tecnologia e Inovacao/TO</t>
  </si>
  <si>
    <t>Servico de Apoio as Micro e Pequenas Empresas do Tocantins</t>
  </si>
  <si>
    <t>Social Desenvolvimento Humano e Comunitario</t>
  </si>
</sst>
</file>

<file path=xl/styles.xml><?xml version="1.0" encoding="utf-8"?>
<styleSheet xmlns="http://schemas.openxmlformats.org/spreadsheetml/2006/main">
  <numFmts count="29">
    <numFmt numFmtId="5" formatCode="&quot; &quot;\ #,##0;\-&quot; &quot;\ #,##0"/>
    <numFmt numFmtId="6" formatCode="&quot; &quot;\ #,##0;[Red]\-&quot; &quot;\ #,##0"/>
    <numFmt numFmtId="7" formatCode="&quot; &quot;\ #,##0.00;\-&quot; &quot;\ #,##0.00"/>
    <numFmt numFmtId="8" formatCode="&quot; &quot;\ #,##0.00;[Red]\-&quot; &quot;\ #,##0.00"/>
    <numFmt numFmtId="42" formatCode="_-&quot; &quot;\ * #,##0_-;\-&quot; &quot;\ * #,##0_-;_-&quot; &quot;\ * &quot;-&quot;_-;_-@_-"/>
    <numFmt numFmtId="41" formatCode="_-* #,##0_-;\-* #,##0_-;_-* &quot;-&quot;_-;_-@_-"/>
    <numFmt numFmtId="44" formatCode="_-&quot; &quot;\ * #,##0.00_-;\-&quot; &quot;\ * #,##0.00_-;_-&quot; 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"/>
    <numFmt numFmtId="179" formatCode="_(* #,##0.0_);_(* \(#,##0.0\);_(* &quot;-&quot;??_);_(@_)"/>
    <numFmt numFmtId="180" formatCode="_(* #,##0_);_(* \(#,##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#,##0;[Red]#,##0"/>
  </numFmts>
  <fonts count="4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medium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 vertical="top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1" fillId="0" borderId="1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" fontId="1" fillId="0" borderId="13" xfId="0" applyNumberFormat="1" applyFont="1" applyFill="1" applyBorder="1" applyAlignment="1" applyProtection="1">
      <alignment/>
      <protection/>
    </xf>
    <xf numFmtId="3" fontId="1" fillId="0" borderId="10" xfId="0" applyNumberFormat="1" applyFont="1" applyFill="1" applyBorder="1" applyAlignment="1" applyProtection="1">
      <alignment/>
      <protection/>
    </xf>
    <xf numFmtId="3" fontId="1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180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 applyProtection="1">
      <alignment/>
      <protection/>
    </xf>
    <xf numFmtId="180" fontId="2" fillId="0" borderId="0" xfId="51" applyNumberFormat="1" applyFont="1" applyAlignment="1">
      <alignment/>
    </xf>
    <xf numFmtId="1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 vertical="center"/>
    </xf>
    <xf numFmtId="1" fontId="1" fillId="0" borderId="14" xfId="0" applyNumberFormat="1" applyFont="1" applyFill="1" applyBorder="1" applyAlignment="1" applyProtection="1">
      <alignment horizontal="center"/>
      <protection/>
    </xf>
    <xf numFmtId="1" fontId="1" fillId="0" borderId="15" xfId="0" applyNumberFormat="1" applyFont="1" applyFill="1" applyBorder="1" applyAlignment="1" applyProtection="1">
      <alignment horizontal="center"/>
      <protection/>
    </xf>
    <xf numFmtId="1" fontId="1" fillId="0" borderId="16" xfId="0" applyNumberFormat="1" applyFont="1" applyFill="1" applyBorder="1" applyAlignment="1" applyProtection="1">
      <alignment horizontal="center"/>
      <protection/>
    </xf>
    <xf numFmtId="3" fontId="1" fillId="0" borderId="17" xfId="0" applyNumberFormat="1" applyFont="1" applyBorder="1" applyAlignment="1">
      <alignment/>
    </xf>
    <xf numFmtId="1" fontId="1" fillId="0" borderId="18" xfId="0" applyNumberFormat="1" applyFont="1" applyFill="1" applyBorder="1" applyAlignment="1" applyProtection="1">
      <alignment horizontal="center"/>
      <protection/>
    </xf>
    <xf numFmtId="3" fontId="1" fillId="0" borderId="13" xfId="0" applyNumberFormat="1" applyFont="1" applyBorder="1" applyAlignment="1">
      <alignment/>
    </xf>
    <xf numFmtId="0" fontId="6" fillId="0" borderId="0" xfId="0" applyFont="1" applyAlignment="1">
      <alignment horizontal="left" indent="2"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1" fontId="1" fillId="0" borderId="21" xfId="0" applyNumberFormat="1" applyFont="1" applyFill="1" applyBorder="1" applyAlignment="1" applyProtection="1">
      <alignment horizontal="right"/>
      <protection/>
    </xf>
    <xf numFmtId="0" fontId="1" fillId="0" borderId="22" xfId="0" applyFont="1" applyBorder="1" applyAlignment="1">
      <alignment horizontal="center"/>
    </xf>
    <xf numFmtId="0" fontId="0" fillId="0" borderId="21" xfId="0" applyBorder="1" applyAlignment="1">
      <alignment/>
    </xf>
    <xf numFmtId="0" fontId="1" fillId="0" borderId="10" xfId="0" applyNumberFormat="1" applyFont="1" applyFill="1" applyBorder="1" applyAlignment="1" applyProtection="1">
      <alignment horizontal="center"/>
      <protection/>
    </xf>
    <xf numFmtId="1" fontId="1" fillId="0" borderId="23" xfId="0" applyNumberFormat="1" applyFont="1" applyFill="1" applyBorder="1" applyAlignment="1" applyProtection="1">
      <alignment horizontal="center"/>
      <protection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3" fontId="42" fillId="0" borderId="20" xfId="0" applyNumberFormat="1" applyFont="1" applyBorder="1" applyAlignment="1">
      <alignment/>
    </xf>
    <xf numFmtId="3" fontId="42" fillId="0" borderId="25" xfId="51" applyNumberFormat="1" applyFont="1" applyBorder="1" applyAlignment="1">
      <alignment/>
    </xf>
    <xf numFmtId="3" fontId="42" fillId="0" borderId="26" xfId="51" applyNumberFormat="1" applyFont="1" applyBorder="1" applyAlignment="1">
      <alignment/>
    </xf>
    <xf numFmtId="3" fontId="42" fillId="0" borderId="20" xfId="51" applyNumberFormat="1" applyFont="1" applyBorder="1" applyAlignment="1">
      <alignment/>
    </xf>
    <xf numFmtId="184" fontId="42" fillId="0" borderId="20" xfId="0" applyNumberFormat="1" applyFont="1" applyBorder="1" applyAlignment="1">
      <alignment/>
    </xf>
    <xf numFmtId="184" fontId="42" fillId="0" borderId="25" xfId="51" applyNumberFormat="1" applyFont="1" applyBorder="1" applyAlignment="1">
      <alignment/>
    </xf>
    <xf numFmtId="184" fontId="42" fillId="0" borderId="26" xfId="51" applyNumberFormat="1" applyFont="1" applyBorder="1" applyAlignment="1">
      <alignment/>
    </xf>
    <xf numFmtId="184" fontId="42" fillId="0" borderId="20" xfId="51" applyNumberFormat="1" applyFont="1" applyBorder="1" applyAlignment="1">
      <alignment/>
    </xf>
    <xf numFmtId="3" fontId="42" fillId="0" borderId="27" xfId="0" applyNumberFormat="1" applyFont="1" applyBorder="1" applyAlignment="1">
      <alignment/>
    </xf>
    <xf numFmtId="3" fontId="42" fillId="0" borderId="28" xfId="51" applyNumberFormat="1" applyFont="1" applyBorder="1" applyAlignment="1">
      <alignment/>
    </xf>
    <xf numFmtId="3" fontId="42" fillId="0" borderId="29" xfId="51" applyNumberFormat="1" applyFont="1" applyBorder="1" applyAlignment="1">
      <alignment/>
    </xf>
    <xf numFmtId="3" fontId="42" fillId="0" borderId="27" xfId="51" applyNumberFormat="1" applyFont="1" applyBorder="1" applyAlignment="1">
      <alignment/>
    </xf>
    <xf numFmtId="0" fontId="1" fillId="0" borderId="30" xfId="0" applyFont="1" applyBorder="1" applyAlignment="1">
      <alignment horizontal="center"/>
    </xf>
    <xf numFmtId="3" fontId="1" fillId="0" borderId="31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184" fontId="42" fillId="0" borderId="27" xfId="0" applyNumberFormat="1" applyFont="1" applyBorder="1" applyAlignment="1">
      <alignment/>
    </xf>
    <xf numFmtId="184" fontId="42" fillId="0" borderId="28" xfId="51" applyNumberFormat="1" applyFont="1" applyBorder="1" applyAlignment="1">
      <alignment/>
    </xf>
    <xf numFmtId="184" fontId="42" fillId="0" borderId="29" xfId="51" applyNumberFormat="1" applyFont="1" applyBorder="1" applyAlignment="1">
      <alignment/>
    </xf>
    <xf numFmtId="184" fontId="42" fillId="0" borderId="27" xfId="51" applyNumberFormat="1" applyFont="1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1" fontId="1" fillId="0" borderId="34" xfId="0" applyNumberFormat="1" applyFont="1" applyFill="1" applyBorder="1" applyAlignment="1" applyProtection="1">
      <alignment horizontal="center"/>
      <protection/>
    </xf>
    <xf numFmtId="1" fontId="1" fillId="0" borderId="35" xfId="0" applyNumberFormat="1" applyFont="1" applyFill="1" applyBorder="1" applyAlignment="1" applyProtection="1">
      <alignment horizontal="center"/>
      <protection/>
    </xf>
    <xf numFmtId="1" fontId="1" fillId="0" borderId="27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 vertical="center"/>
    </xf>
    <xf numFmtId="1" fontId="2" fillId="0" borderId="0" xfId="0" applyNumberFormat="1" applyFont="1" applyFill="1" applyBorder="1" applyAlignment="1" applyProtection="1">
      <alignment horizontal="right"/>
      <protection/>
    </xf>
    <xf numFmtId="184" fontId="42" fillId="0" borderId="36" xfId="51" applyNumberFormat="1" applyFont="1" applyBorder="1" applyAlignment="1">
      <alignment/>
    </xf>
    <xf numFmtId="0" fontId="1" fillId="0" borderId="37" xfId="0" applyNumberFormat="1" applyFont="1" applyFill="1" applyBorder="1" applyAlignment="1" applyProtection="1">
      <alignment horizontal="center"/>
      <protection/>
    </xf>
    <xf numFmtId="0" fontId="1" fillId="0" borderId="38" xfId="0" applyNumberFormat="1" applyFont="1" applyFill="1" applyBorder="1" applyAlignment="1" applyProtection="1">
      <alignment horizontal="center"/>
      <protection/>
    </xf>
    <xf numFmtId="0" fontId="1" fillId="0" borderId="3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6" xfId="0" applyNumberFormat="1" applyFont="1" applyFill="1" applyBorder="1" applyAlignment="1" applyProtection="1">
      <alignment horizontal="center"/>
      <protection/>
    </xf>
    <xf numFmtId="0" fontId="1" fillId="0" borderId="40" xfId="0" applyNumberFormat="1" applyFont="1" applyFill="1" applyBorder="1" applyAlignment="1" applyProtection="1">
      <alignment horizontal="center"/>
      <protection/>
    </xf>
    <xf numFmtId="0" fontId="1" fillId="0" borderId="33" xfId="0" applyNumberFormat="1" applyFont="1" applyFill="1" applyBorder="1" applyAlignment="1" applyProtection="1">
      <alignment horizontal="center"/>
      <protection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showZeros="0" tabSelected="1" zoomScalePageLayoutView="0" workbookViewId="0" topLeftCell="A1">
      <selection activeCell="A1" sqref="A1"/>
    </sheetView>
  </sheetViews>
  <sheetFormatPr defaultColWidth="9.140625" defaultRowHeight="12.75"/>
  <cols>
    <col min="1" max="1" width="33.8515625" style="0" customWidth="1"/>
    <col min="2" max="2" width="3.7109375" style="0" bestFit="1" customWidth="1"/>
    <col min="3" max="3" width="5.7109375" style="0" bestFit="1" customWidth="1"/>
    <col min="4" max="4" width="3.7109375" style="0" bestFit="1" customWidth="1"/>
    <col min="5" max="5" width="5.7109375" style="0" bestFit="1" customWidth="1"/>
    <col min="6" max="6" width="3.7109375" style="0" bestFit="1" customWidth="1"/>
    <col min="7" max="7" width="5.7109375" style="0" bestFit="1" customWidth="1"/>
    <col min="8" max="8" width="3.7109375" style="0" bestFit="1" customWidth="1"/>
    <col min="9" max="9" width="5.7109375" style="0" bestFit="1" customWidth="1"/>
    <col min="10" max="10" width="3.7109375" style="0" bestFit="1" customWidth="1"/>
    <col min="11" max="11" width="5.7109375" style="0" bestFit="1" customWidth="1"/>
    <col min="12" max="12" width="3.7109375" style="0" bestFit="1" customWidth="1"/>
    <col min="13" max="13" width="5.7109375" style="0" bestFit="1" customWidth="1"/>
    <col min="14" max="14" width="3.7109375" style="0" bestFit="1" customWidth="1"/>
    <col min="15" max="15" width="5.7109375" style="0" bestFit="1" customWidth="1"/>
    <col min="16" max="16" width="3.7109375" style="0" bestFit="1" customWidth="1"/>
    <col min="17" max="17" width="5.7109375" style="0" bestFit="1" customWidth="1"/>
    <col min="18" max="18" width="3.7109375" style="0" bestFit="1" customWidth="1"/>
    <col min="19" max="19" width="4.8515625" style="0" customWidth="1"/>
  </cols>
  <sheetData>
    <row r="1" ht="12.75" customHeight="1">
      <c r="A1" s="7" t="s">
        <v>135</v>
      </c>
    </row>
    <row r="2" spans="1:19" ht="12.75" customHeight="1" thickBot="1">
      <c r="A2" s="11" t="s">
        <v>13</v>
      </c>
      <c r="B2" s="43"/>
      <c r="C2" s="43"/>
      <c r="D2" s="43"/>
      <c r="E2" s="41"/>
      <c r="F2" s="43"/>
      <c r="G2" s="41"/>
      <c r="H2" s="43"/>
      <c r="I2" s="41"/>
      <c r="J2" s="43"/>
      <c r="K2" s="41"/>
      <c r="L2" s="43"/>
      <c r="M2" s="41"/>
      <c r="N2" s="41"/>
      <c r="O2" s="41"/>
      <c r="P2" s="41"/>
      <c r="Q2" s="41"/>
      <c r="R2" s="41"/>
      <c r="S2" s="41" t="s">
        <v>8</v>
      </c>
    </row>
    <row r="3" spans="1:19" ht="12" customHeight="1">
      <c r="A3" s="78" t="s">
        <v>1</v>
      </c>
      <c r="B3" s="76">
        <v>2006</v>
      </c>
      <c r="C3" s="80"/>
      <c r="D3" s="76">
        <v>2007</v>
      </c>
      <c r="E3" s="80"/>
      <c r="F3" s="77">
        <v>2008</v>
      </c>
      <c r="G3" s="77"/>
      <c r="H3" s="76">
        <v>2009</v>
      </c>
      <c r="I3" s="77"/>
      <c r="J3" s="76">
        <v>2010</v>
      </c>
      <c r="K3" s="77"/>
      <c r="L3" s="76">
        <v>2011</v>
      </c>
      <c r="M3" s="77"/>
      <c r="N3" s="76">
        <v>2012</v>
      </c>
      <c r="O3" s="77"/>
      <c r="P3" s="76">
        <v>2013</v>
      </c>
      <c r="Q3" s="77"/>
      <c r="R3" s="76">
        <v>2014</v>
      </c>
      <c r="S3" s="77"/>
    </row>
    <row r="4" spans="1:19" ht="12" customHeight="1">
      <c r="A4" s="79"/>
      <c r="B4" s="29" t="s">
        <v>9</v>
      </c>
      <c r="C4" s="30" t="s">
        <v>2</v>
      </c>
      <c r="D4" s="29" t="s">
        <v>9</v>
      </c>
      <c r="E4" s="30" t="s">
        <v>2</v>
      </c>
      <c r="F4" s="33" t="s">
        <v>9</v>
      </c>
      <c r="G4" s="31" t="s">
        <v>2</v>
      </c>
      <c r="H4" s="29" t="s">
        <v>9</v>
      </c>
      <c r="I4" s="31" t="s">
        <v>2</v>
      </c>
      <c r="J4" s="29" t="s">
        <v>9</v>
      </c>
      <c r="K4" s="31" t="s">
        <v>2</v>
      </c>
      <c r="L4" s="29" t="s">
        <v>9</v>
      </c>
      <c r="M4" s="31" t="s">
        <v>2</v>
      </c>
      <c r="N4" s="29" t="s">
        <v>9</v>
      </c>
      <c r="O4" s="31" t="s">
        <v>2</v>
      </c>
      <c r="P4" s="29" t="s">
        <v>9</v>
      </c>
      <c r="Q4" s="31" t="s">
        <v>2</v>
      </c>
      <c r="R4" s="29" t="s">
        <v>9</v>
      </c>
      <c r="S4" s="31" t="s">
        <v>2</v>
      </c>
    </row>
    <row r="5" spans="1:19" ht="12" customHeight="1">
      <c r="A5" s="48" t="s">
        <v>116</v>
      </c>
      <c r="B5" s="49">
        <v>0.33</v>
      </c>
      <c r="C5" s="50">
        <v>1.93204</v>
      </c>
      <c r="D5" s="49"/>
      <c r="E5" s="50"/>
      <c r="F5" s="51"/>
      <c r="G5" s="51"/>
      <c r="H5" s="49"/>
      <c r="I5" s="50"/>
      <c r="J5" s="51"/>
      <c r="K5" s="51"/>
      <c r="L5" s="49"/>
      <c r="M5" s="50"/>
      <c r="N5" s="51"/>
      <c r="O5" s="51"/>
      <c r="P5" s="49"/>
      <c r="Q5" s="51"/>
      <c r="R5" s="49"/>
      <c r="S5" s="51"/>
    </row>
    <row r="6" spans="1:19" ht="12" customHeight="1">
      <c r="A6" s="48" t="s">
        <v>15</v>
      </c>
      <c r="B6" s="49">
        <v>3.33</v>
      </c>
      <c r="C6" s="50">
        <v>12.36602</v>
      </c>
      <c r="D6" s="49">
        <v>3.92</v>
      </c>
      <c r="E6" s="50">
        <v>14.1</v>
      </c>
      <c r="F6" s="51">
        <v>3.58</v>
      </c>
      <c r="G6" s="51">
        <v>12.9</v>
      </c>
      <c r="H6" s="49">
        <v>4</v>
      </c>
      <c r="I6" s="50">
        <v>18.0602</v>
      </c>
      <c r="J6" s="51">
        <v>4.5</v>
      </c>
      <c r="K6" s="51">
        <v>26.18204</v>
      </c>
      <c r="L6" s="49">
        <v>3</v>
      </c>
      <c r="M6" s="50">
        <v>19.8</v>
      </c>
      <c r="N6" s="51">
        <v>2</v>
      </c>
      <c r="O6" s="51">
        <v>13.2</v>
      </c>
      <c r="P6" s="49"/>
      <c r="Q6" s="51"/>
      <c r="R6" s="49"/>
      <c r="S6" s="51"/>
    </row>
    <row r="7" spans="1:19" ht="12" customHeight="1">
      <c r="A7" s="48" t="s">
        <v>16</v>
      </c>
      <c r="B7" s="49">
        <v>1.25</v>
      </c>
      <c r="C7" s="50">
        <v>7.24515</v>
      </c>
      <c r="D7" s="49">
        <v>1.33</v>
      </c>
      <c r="E7" s="50">
        <v>7.72816</v>
      </c>
      <c r="F7" s="51">
        <v>3.58</v>
      </c>
      <c r="G7" s="51">
        <v>16.42243</v>
      </c>
      <c r="H7" s="49">
        <v>7</v>
      </c>
      <c r="I7" s="50">
        <v>35.01834</v>
      </c>
      <c r="J7" s="51">
        <v>7.25</v>
      </c>
      <c r="K7" s="51">
        <v>38.19517</v>
      </c>
      <c r="L7" s="49">
        <v>9.97</v>
      </c>
      <c r="M7" s="50">
        <v>58.64</v>
      </c>
      <c r="N7" s="51">
        <v>10.05</v>
      </c>
      <c r="O7" s="51">
        <v>56.34</v>
      </c>
      <c r="P7" s="49">
        <v>9.33</v>
      </c>
      <c r="Q7" s="51">
        <v>50.85</v>
      </c>
      <c r="R7" s="49">
        <v>7.42</v>
      </c>
      <c r="S7" s="51">
        <v>40.85</v>
      </c>
    </row>
    <row r="8" spans="1:19" ht="12" customHeight="1">
      <c r="A8" s="48" t="s">
        <v>17</v>
      </c>
      <c r="B8" s="49">
        <v>12.25</v>
      </c>
      <c r="C8" s="50">
        <v>421.67646</v>
      </c>
      <c r="D8" s="49">
        <v>8.67</v>
      </c>
      <c r="E8" s="50">
        <v>333.70608</v>
      </c>
      <c r="F8" s="51">
        <v>5.85</v>
      </c>
      <c r="G8" s="51">
        <v>236.5695</v>
      </c>
      <c r="H8" s="49">
        <v>2.71</v>
      </c>
      <c r="I8" s="50">
        <v>119.8</v>
      </c>
      <c r="J8" s="51">
        <v>1.46</v>
      </c>
      <c r="K8" s="51">
        <v>73</v>
      </c>
      <c r="L8" s="49"/>
      <c r="M8" s="50"/>
      <c r="N8" s="51"/>
      <c r="O8" s="51"/>
      <c r="P8" s="49"/>
      <c r="Q8" s="51"/>
      <c r="R8" s="49"/>
      <c r="S8" s="51"/>
    </row>
    <row r="9" spans="1:19" ht="12" customHeight="1">
      <c r="A9" s="48" t="s">
        <v>98</v>
      </c>
      <c r="B9" s="49">
        <v>0.92</v>
      </c>
      <c r="C9" s="50">
        <v>17.46162</v>
      </c>
      <c r="D9" s="49">
        <v>1.75</v>
      </c>
      <c r="E9" s="50">
        <v>36.79643</v>
      </c>
      <c r="F9" s="51">
        <v>3.08</v>
      </c>
      <c r="G9" s="51">
        <v>50.10773</v>
      </c>
      <c r="H9" s="49">
        <v>3.5</v>
      </c>
      <c r="I9" s="50">
        <v>61.76464</v>
      </c>
      <c r="J9" s="51">
        <v>8.51</v>
      </c>
      <c r="K9" s="51">
        <v>155.77452</v>
      </c>
      <c r="L9" s="49">
        <v>8.75</v>
      </c>
      <c r="M9" s="50">
        <v>155.73938</v>
      </c>
      <c r="N9" s="51">
        <v>10.92</v>
      </c>
      <c r="O9" s="51">
        <v>258.69803</v>
      </c>
      <c r="P9" s="49">
        <v>11.42</v>
      </c>
      <c r="Q9" s="51">
        <v>299.62</v>
      </c>
      <c r="R9" s="49">
        <v>9.42</v>
      </c>
      <c r="S9" s="51">
        <v>130.18</v>
      </c>
    </row>
    <row r="10" spans="1:19" ht="12" customHeight="1">
      <c r="A10" s="48" t="s">
        <v>83</v>
      </c>
      <c r="B10" s="49"/>
      <c r="C10" s="50"/>
      <c r="D10" s="49"/>
      <c r="E10" s="50"/>
      <c r="F10" s="51"/>
      <c r="G10" s="51"/>
      <c r="H10" s="49">
        <v>0.83</v>
      </c>
      <c r="I10" s="50">
        <v>22.728</v>
      </c>
      <c r="J10" s="51">
        <v>1.67</v>
      </c>
      <c r="K10" s="51">
        <v>43.88</v>
      </c>
      <c r="L10" s="49">
        <v>2.75</v>
      </c>
      <c r="M10" s="50">
        <v>72.402</v>
      </c>
      <c r="N10" s="51">
        <v>3.5</v>
      </c>
      <c r="O10" s="51">
        <v>96.948</v>
      </c>
      <c r="P10" s="49">
        <v>3.08</v>
      </c>
      <c r="Q10" s="51">
        <v>93.978</v>
      </c>
      <c r="R10" s="49">
        <v>2.08</v>
      </c>
      <c r="S10" s="51">
        <v>64.85</v>
      </c>
    </row>
    <row r="11" spans="1:19" ht="12" customHeight="1">
      <c r="A11" s="48" t="s">
        <v>73</v>
      </c>
      <c r="B11" s="49"/>
      <c r="C11" s="50"/>
      <c r="D11" s="49">
        <v>0.33</v>
      </c>
      <c r="E11" s="50">
        <v>9.50812</v>
      </c>
      <c r="F11" s="51"/>
      <c r="G11" s="51"/>
      <c r="H11" s="49"/>
      <c r="I11" s="50"/>
      <c r="J11" s="51"/>
      <c r="K11" s="51"/>
      <c r="L11" s="49"/>
      <c r="M11" s="50"/>
      <c r="N11" s="51"/>
      <c r="O11" s="51"/>
      <c r="P11" s="49"/>
      <c r="Q11" s="51"/>
      <c r="R11" s="49"/>
      <c r="S11" s="51"/>
    </row>
    <row r="12" spans="1:19" ht="12" customHeight="1">
      <c r="A12" s="48" t="s">
        <v>18</v>
      </c>
      <c r="B12" s="49">
        <v>0.58</v>
      </c>
      <c r="C12" s="50">
        <v>10.6491</v>
      </c>
      <c r="D12" s="49">
        <v>3.42</v>
      </c>
      <c r="E12" s="50">
        <v>42.14786</v>
      </c>
      <c r="F12" s="51">
        <v>11</v>
      </c>
      <c r="G12" s="51">
        <v>145.52329</v>
      </c>
      <c r="H12" s="49">
        <v>8.33</v>
      </c>
      <c r="I12" s="50">
        <v>125.84284</v>
      </c>
      <c r="J12" s="51">
        <v>3.5</v>
      </c>
      <c r="K12" s="51">
        <v>50.2154</v>
      </c>
      <c r="L12" s="49">
        <v>10.08</v>
      </c>
      <c r="M12" s="50">
        <v>231.56594</v>
      </c>
      <c r="N12" s="51">
        <v>21.35</v>
      </c>
      <c r="O12" s="51">
        <v>496.50115</v>
      </c>
      <c r="P12" s="49">
        <v>9.03</v>
      </c>
      <c r="Q12" s="51">
        <v>205.39631</v>
      </c>
      <c r="R12" s="49">
        <v>4.92</v>
      </c>
      <c r="S12" s="51">
        <v>105.64</v>
      </c>
    </row>
    <row r="13" spans="1:19" ht="12" customHeight="1">
      <c r="A13" s="48" t="s">
        <v>19</v>
      </c>
      <c r="B13" s="49">
        <v>6.49</v>
      </c>
      <c r="C13" s="50">
        <v>225.5</v>
      </c>
      <c r="D13" s="49">
        <v>8.55</v>
      </c>
      <c r="E13" s="50">
        <v>275.2</v>
      </c>
      <c r="F13" s="51">
        <v>3.58</v>
      </c>
      <c r="G13" s="51">
        <v>121.9</v>
      </c>
      <c r="H13" s="49">
        <v>0.08</v>
      </c>
      <c r="I13" s="50">
        <v>2.4</v>
      </c>
      <c r="J13" s="51">
        <v>1.33</v>
      </c>
      <c r="K13" s="51">
        <v>40</v>
      </c>
      <c r="L13" s="49">
        <v>1.75</v>
      </c>
      <c r="M13" s="50">
        <v>52.5</v>
      </c>
      <c r="N13" s="51">
        <v>3.5</v>
      </c>
      <c r="O13" s="51">
        <v>145.4</v>
      </c>
      <c r="P13" s="49">
        <v>2.67</v>
      </c>
      <c r="Q13" s="51">
        <v>120</v>
      </c>
      <c r="R13" s="49">
        <v>0.08</v>
      </c>
      <c r="S13" s="51">
        <v>4</v>
      </c>
    </row>
    <row r="14" spans="1:19" ht="12" customHeight="1">
      <c r="A14" s="48" t="s">
        <v>97</v>
      </c>
      <c r="B14" s="49"/>
      <c r="C14" s="50"/>
      <c r="D14" s="49"/>
      <c r="E14" s="50"/>
      <c r="F14" s="51"/>
      <c r="G14" s="51"/>
      <c r="H14" s="49"/>
      <c r="I14" s="50"/>
      <c r="J14" s="51"/>
      <c r="K14" s="51"/>
      <c r="L14" s="49">
        <v>9.83</v>
      </c>
      <c r="M14" s="50">
        <v>42.48</v>
      </c>
      <c r="N14" s="51">
        <v>7.08</v>
      </c>
      <c r="O14" s="51">
        <v>30.6</v>
      </c>
      <c r="P14" s="49">
        <v>1.5</v>
      </c>
      <c r="Q14" s="51">
        <v>6.48</v>
      </c>
      <c r="R14" s="49">
        <v>2.83</v>
      </c>
      <c r="S14" s="51">
        <v>12.24</v>
      </c>
    </row>
    <row r="15" spans="1:19" ht="12" customHeight="1">
      <c r="A15" s="48" t="s">
        <v>20</v>
      </c>
      <c r="B15" s="49">
        <v>61.33</v>
      </c>
      <c r="C15" s="50">
        <v>220.8</v>
      </c>
      <c r="D15" s="49">
        <v>72.08</v>
      </c>
      <c r="E15" s="50">
        <v>259.5</v>
      </c>
      <c r="F15" s="51">
        <v>80.67</v>
      </c>
      <c r="G15" s="51">
        <v>290.4</v>
      </c>
      <c r="H15" s="49">
        <v>98.33</v>
      </c>
      <c r="I15" s="50">
        <v>354</v>
      </c>
      <c r="J15" s="51">
        <v>139</v>
      </c>
      <c r="K15" s="51">
        <v>585.48</v>
      </c>
      <c r="L15" s="49">
        <v>166.17</v>
      </c>
      <c r="M15" s="50">
        <v>717.84</v>
      </c>
      <c r="N15" s="51">
        <v>176.25</v>
      </c>
      <c r="O15" s="51">
        <v>802.68</v>
      </c>
      <c r="P15" s="49">
        <v>166.5</v>
      </c>
      <c r="Q15" s="51">
        <v>808.8</v>
      </c>
      <c r="R15" s="49">
        <v>176.33</v>
      </c>
      <c r="S15" s="51">
        <v>848.4</v>
      </c>
    </row>
    <row r="16" spans="1:19" ht="12" customHeight="1">
      <c r="A16" s="48" t="s">
        <v>84</v>
      </c>
      <c r="B16" s="49"/>
      <c r="C16" s="50"/>
      <c r="D16" s="49"/>
      <c r="E16" s="50"/>
      <c r="F16" s="51"/>
      <c r="G16" s="51"/>
      <c r="H16" s="49"/>
      <c r="I16" s="50"/>
      <c r="J16" s="51">
        <v>2.83</v>
      </c>
      <c r="K16" s="51">
        <v>3.4</v>
      </c>
      <c r="L16" s="49">
        <v>30.83</v>
      </c>
      <c r="M16" s="50">
        <v>37</v>
      </c>
      <c r="N16" s="51">
        <v>31.92</v>
      </c>
      <c r="O16" s="51">
        <v>38.3</v>
      </c>
      <c r="P16" s="49">
        <v>35.67</v>
      </c>
      <c r="Q16" s="51">
        <v>42.8</v>
      </c>
      <c r="R16" s="49">
        <v>39.08</v>
      </c>
      <c r="S16" s="51">
        <v>46.9</v>
      </c>
    </row>
    <row r="17" spans="1:19" ht="12" customHeight="1">
      <c r="A17" s="48" t="s">
        <v>117</v>
      </c>
      <c r="B17" s="49">
        <v>4.17</v>
      </c>
      <c r="C17" s="50">
        <v>15</v>
      </c>
      <c r="D17" s="49">
        <v>7.92</v>
      </c>
      <c r="E17" s="50">
        <v>28.5</v>
      </c>
      <c r="F17" s="51">
        <v>14.42</v>
      </c>
      <c r="G17" s="51">
        <v>51.9</v>
      </c>
      <c r="H17" s="49">
        <v>19.08</v>
      </c>
      <c r="I17" s="50">
        <v>68.7</v>
      </c>
      <c r="J17" s="51">
        <v>38.67</v>
      </c>
      <c r="K17" s="51">
        <v>150.208</v>
      </c>
      <c r="L17" s="49">
        <v>44.5</v>
      </c>
      <c r="M17" s="50">
        <v>192.24</v>
      </c>
      <c r="N17" s="51">
        <v>64.63</v>
      </c>
      <c r="O17" s="51">
        <v>253.703</v>
      </c>
      <c r="P17" s="49">
        <v>48.5</v>
      </c>
      <c r="Q17" s="51">
        <v>194.707</v>
      </c>
      <c r="R17" s="49">
        <v>32.17</v>
      </c>
      <c r="S17" s="51">
        <v>138.309</v>
      </c>
    </row>
    <row r="18" spans="1:19" ht="12" customHeight="1">
      <c r="A18" s="48" t="s">
        <v>21</v>
      </c>
      <c r="B18" s="49">
        <v>2.58</v>
      </c>
      <c r="C18" s="50">
        <v>28.035</v>
      </c>
      <c r="D18" s="49">
        <v>1.5</v>
      </c>
      <c r="E18" s="50">
        <v>16.92</v>
      </c>
      <c r="F18" s="51">
        <v>14</v>
      </c>
      <c r="G18" s="51">
        <v>196.14</v>
      </c>
      <c r="H18" s="49">
        <v>26.92</v>
      </c>
      <c r="I18" s="50">
        <v>387.6</v>
      </c>
      <c r="J18" s="51">
        <v>31.75</v>
      </c>
      <c r="K18" s="51">
        <v>457.2</v>
      </c>
      <c r="L18" s="49">
        <v>44.33</v>
      </c>
      <c r="M18" s="50">
        <v>638.4</v>
      </c>
      <c r="N18" s="51">
        <v>34.83</v>
      </c>
      <c r="O18" s="51">
        <v>529.35</v>
      </c>
      <c r="P18" s="49">
        <v>30.08</v>
      </c>
      <c r="Q18" s="51">
        <v>527.25</v>
      </c>
      <c r="R18" s="49">
        <v>30.25</v>
      </c>
      <c r="S18" s="51">
        <v>544.5</v>
      </c>
    </row>
    <row r="19" spans="1:19" ht="12" customHeight="1">
      <c r="A19" s="48" t="s">
        <v>118</v>
      </c>
      <c r="B19" s="49"/>
      <c r="C19" s="50"/>
      <c r="D19" s="49"/>
      <c r="E19" s="50"/>
      <c r="F19" s="51"/>
      <c r="G19" s="51"/>
      <c r="H19" s="49"/>
      <c r="I19" s="50"/>
      <c r="J19" s="51"/>
      <c r="K19" s="51"/>
      <c r="L19" s="49">
        <v>0.58</v>
      </c>
      <c r="M19" s="50">
        <v>25.2</v>
      </c>
      <c r="N19" s="51">
        <v>0.92</v>
      </c>
      <c r="O19" s="51">
        <v>44.6</v>
      </c>
      <c r="P19" s="49">
        <v>0.5</v>
      </c>
      <c r="Q19" s="51">
        <v>26.48309</v>
      </c>
      <c r="R19" s="49"/>
      <c r="S19" s="51"/>
    </row>
    <row r="20" spans="1:19" ht="12" customHeight="1">
      <c r="A20" s="48" t="s">
        <v>119</v>
      </c>
      <c r="B20" s="49">
        <v>0.17</v>
      </c>
      <c r="C20" s="50">
        <v>1.774</v>
      </c>
      <c r="D20" s="49"/>
      <c r="E20" s="50"/>
      <c r="F20" s="51"/>
      <c r="G20" s="51"/>
      <c r="H20" s="49"/>
      <c r="I20" s="50"/>
      <c r="J20" s="51"/>
      <c r="K20" s="51"/>
      <c r="L20" s="49">
        <v>0.83</v>
      </c>
      <c r="M20" s="50">
        <v>11</v>
      </c>
      <c r="N20" s="51">
        <v>1.83</v>
      </c>
      <c r="O20" s="51">
        <v>24.2</v>
      </c>
      <c r="P20" s="49">
        <v>2</v>
      </c>
      <c r="Q20" s="51">
        <v>26.4</v>
      </c>
      <c r="R20" s="49">
        <v>2</v>
      </c>
      <c r="S20" s="51">
        <v>26.4</v>
      </c>
    </row>
    <row r="21" spans="1:19" ht="12" customHeight="1">
      <c r="A21" s="48" t="s">
        <v>22</v>
      </c>
      <c r="B21" s="49">
        <v>1.17</v>
      </c>
      <c r="C21" s="50">
        <v>13.486</v>
      </c>
      <c r="D21" s="49">
        <v>3.83</v>
      </c>
      <c r="E21" s="50">
        <v>44.896</v>
      </c>
      <c r="F21" s="51">
        <v>4.83</v>
      </c>
      <c r="G21" s="51">
        <v>56.608</v>
      </c>
      <c r="H21" s="49">
        <v>6.58</v>
      </c>
      <c r="I21" s="50">
        <v>90.104</v>
      </c>
      <c r="J21" s="51">
        <v>19.5</v>
      </c>
      <c r="K21" s="51">
        <v>321.08</v>
      </c>
      <c r="L21" s="49">
        <v>20.33</v>
      </c>
      <c r="M21" s="50">
        <v>333.824</v>
      </c>
      <c r="N21" s="51">
        <v>18</v>
      </c>
      <c r="O21" s="51">
        <v>316.112</v>
      </c>
      <c r="P21" s="49">
        <v>15.33</v>
      </c>
      <c r="Q21" s="51">
        <v>242.1</v>
      </c>
      <c r="R21" s="49">
        <v>18.67</v>
      </c>
      <c r="S21" s="51">
        <v>278.8</v>
      </c>
    </row>
    <row r="22" spans="1:19" ht="12" customHeight="1" thickBot="1">
      <c r="A22" s="13" t="s">
        <v>4</v>
      </c>
      <c r="B22" s="32">
        <f aca="true" t="shared" si="0" ref="B22:Q22">+SUM(B5:B21)</f>
        <v>94.57</v>
      </c>
      <c r="C22" s="21">
        <f t="shared" si="0"/>
        <v>975.92539</v>
      </c>
      <c r="D22" s="32">
        <f t="shared" si="0"/>
        <v>113.3</v>
      </c>
      <c r="E22" s="34">
        <f t="shared" si="0"/>
        <v>1069.00265</v>
      </c>
      <c r="F22" s="32">
        <f t="shared" si="0"/>
        <v>144.59</v>
      </c>
      <c r="G22" s="34">
        <f t="shared" si="0"/>
        <v>1178.47095</v>
      </c>
      <c r="H22" s="32">
        <f t="shared" si="0"/>
        <v>177.36000000000004</v>
      </c>
      <c r="I22" s="34">
        <f t="shared" si="0"/>
        <v>1286.0180200000002</v>
      </c>
      <c r="J22" s="32">
        <f t="shared" si="0"/>
        <v>259.97</v>
      </c>
      <c r="K22" s="34">
        <f t="shared" si="0"/>
        <v>1944.61513</v>
      </c>
      <c r="L22" s="32">
        <f t="shared" si="0"/>
        <v>353.69999999999993</v>
      </c>
      <c r="M22" s="34">
        <f t="shared" si="0"/>
        <v>2588.63132</v>
      </c>
      <c r="N22" s="32">
        <f t="shared" si="0"/>
        <v>386.78</v>
      </c>
      <c r="O22" s="34">
        <f t="shared" si="0"/>
        <v>3106.6321799999996</v>
      </c>
      <c r="P22" s="32">
        <f t="shared" si="0"/>
        <v>335.60999999999996</v>
      </c>
      <c r="Q22" s="34">
        <f t="shared" si="0"/>
        <v>2644.8644000000004</v>
      </c>
      <c r="R22" s="32">
        <f>+SUM(R5:R21)</f>
        <v>325.25000000000006</v>
      </c>
      <c r="S22" s="34">
        <f>+SUM(S5:S21)</f>
        <v>2241.069</v>
      </c>
    </row>
    <row r="23" spans="1:3" ht="18" customHeight="1">
      <c r="A23" s="28"/>
      <c r="B23" s="27"/>
      <c r="C23" s="27"/>
    </row>
    <row r="24" ht="12.75" customHeight="1">
      <c r="A24" s="7" t="s">
        <v>136</v>
      </c>
    </row>
    <row r="25" spans="1:19" ht="12.75" customHeight="1" thickBot="1">
      <c r="A25" s="11" t="s">
        <v>13</v>
      </c>
      <c r="B25" s="43"/>
      <c r="C25" s="43"/>
      <c r="D25" s="43"/>
      <c r="E25" s="41"/>
      <c r="F25" s="43"/>
      <c r="G25" s="41"/>
      <c r="H25" s="43"/>
      <c r="I25" s="41"/>
      <c r="J25" s="43"/>
      <c r="K25" s="41"/>
      <c r="L25" s="43"/>
      <c r="M25" s="41"/>
      <c r="N25" s="43"/>
      <c r="O25" s="41"/>
      <c r="P25" s="43"/>
      <c r="Q25" s="41"/>
      <c r="R25" s="43"/>
      <c r="S25" s="41" t="s">
        <v>8</v>
      </c>
    </row>
    <row r="26" spans="1:19" ht="12" customHeight="1">
      <c r="A26" s="78" t="s">
        <v>1</v>
      </c>
      <c r="B26" s="77">
        <v>2006</v>
      </c>
      <c r="C26" s="80"/>
      <c r="D26" s="76">
        <v>2007</v>
      </c>
      <c r="E26" s="80"/>
      <c r="F26" s="77">
        <v>2008</v>
      </c>
      <c r="G26" s="77"/>
      <c r="H26" s="76">
        <v>2009</v>
      </c>
      <c r="I26" s="77"/>
      <c r="J26" s="76">
        <v>2010</v>
      </c>
      <c r="K26" s="77"/>
      <c r="L26" s="81">
        <v>2011</v>
      </c>
      <c r="M26" s="82"/>
      <c r="N26" s="81">
        <v>2012</v>
      </c>
      <c r="O26" s="82"/>
      <c r="P26" s="81">
        <v>2013</v>
      </c>
      <c r="Q26" s="82"/>
      <c r="R26" s="77">
        <v>2014</v>
      </c>
      <c r="S26" s="77"/>
    </row>
    <row r="27" spans="1:19" ht="12" customHeight="1">
      <c r="A27" s="79"/>
      <c r="B27" s="33" t="s">
        <v>9</v>
      </c>
      <c r="C27" s="30" t="s">
        <v>2</v>
      </c>
      <c r="D27" s="29" t="s">
        <v>9</v>
      </c>
      <c r="E27" s="30" t="s">
        <v>2</v>
      </c>
      <c r="F27" s="33" t="s">
        <v>9</v>
      </c>
      <c r="G27" s="31" t="s">
        <v>2</v>
      </c>
      <c r="H27" s="29" t="s">
        <v>9</v>
      </c>
      <c r="I27" s="31" t="s">
        <v>2</v>
      </c>
      <c r="J27" s="29" t="s">
        <v>9</v>
      </c>
      <c r="K27" s="45" t="s">
        <v>2</v>
      </c>
      <c r="L27" s="29" t="s">
        <v>9</v>
      </c>
      <c r="M27" s="30" t="s">
        <v>2</v>
      </c>
      <c r="N27" s="29" t="s">
        <v>9</v>
      </c>
      <c r="O27" s="30" t="s">
        <v>2</v>
      </c>
      <c r="P27" s="29" t="s">
        <v>9</v>
      </c>
      <c r="Q27" s="30" t="s">
        <v>2</v>
      </c>
      <c r="R27" s="33" t="s">
        <v>9</v>
      </c>
      <c r="S27" s="31" t="s">
        <v>2</v>
      </c>
    </row>
    <row r="28" spans="1:19" ht="12" customHeight="1">
      <c r="A28" s="73" t="s">
        <v>138</v>
      </c>
      <c r="B28" s="27"/>
      <c r="C28" s="70"/>
      <c r="D28" s="71"/>
      <c r="E28" s="70"/>
      <c r="F28" s="27"/>
      <c r="G28" s="27"/>
      <c r="H28" s="71"/>
      <c r="I28" s="27"/>
      <c r="J28" s="27"/>
      <c r="K28" s="72"/>
      <c r="L28" s="71"/>
      <c r="M28" s="70"/>
      <c r="N28" s="71"/>
      <c r="O28" s="70"/>
      <c r="P28" s="71"/>
      <c r="Q28" s="70"/>
      <c r="R28" s="74">
        <v>0.25</v>
      </c>
      <c r="S28" s="74">
        <v>59.056</v>
      </c>
    </row>
    <row r="29" spans="1:19" ht="12" customHeight="1">
      <c r="A29" s="48" t="s">
        <v>101</v>
      </c>
      <c r="B29" s="49"/>
      <c r="C29" s="50"/>
      <c r="D29" s="49"/>
      <c r="E29" s="50"/>
      <c r="F29" s="51"/>
      <c r="G29" s="51"/>
      <c r="H29" s="49"/>
      <c r="I29" s="50"/>
      <c r="J29" s="51"/>
      <c r="K29" s="51"/>
      <c r="L29" s="49"/>
      <c r="M29" s="50"/>
      <c r="N29" s="49">
        <v>2.49</v>
      </c>
      <c r="O29" s="50">
        <v>252.08957</v>
      </c>
      <c r="P29" s="49">
        <v>8.45</v>
      </c>
      <c r="Q29" s="50">
        <v>467.53587</v>
      </c>
      <c r="R29" s="51">
        <v>13.29</v>
      </c>
      <c r="S29" s="51">
        <v>873.86671</v>
      </c>
    </row>
    <row r="30" spans="1:19" ht="12" customHeight="1">
      <c r="A30" s="56" t="s">
        <v>120</v>
      </c>
      <c r="B30" s="57">
        <v>0.5</v>
      </c>
      <c r="C30" s="58">
        <v>40.41474</v>
      </c>
      <c r="D30" s="57"/>
      <c r="E30" s="58"/>
      <c r="F30" s="59"/>
      <c r="G30" s="59"/>
      <c r="H30" s="57"/>
      <c r="I30" s="58"/>
      <c r="J30" s="59"/>
      <c r="K30" s="59"/>
      <c r="L30" s="57"/>
      <c r="M30" s="58"/>
      <c r="N30" s="57"/>
      <c r="O30" s="58"/>
      <c r="P30" s="57"/>
      <c r="Q30" s="58"/>
      <c r="R30" s="59"/>
      <c r="S30" s="59"/>
    </row>
    <row r="31" spans="1:19" ht="12.75">
      <c r="A31" s="60" t="s">
        <v>4</v>
      </c>
      <c r="B31" s="61">
        <f>+B29+B30</f>
        <v>0.5</v>
      </c>
      <c r="C31" s="62">
        <f>+C29+C30</f>
        <v>40.41474</v>
      </c>
      <c r="D31" s="63">
        <f aca="true" t="shared" si="1" ref="D31:K31">+SUM(D30:D30)</f>
        <v>0</v>
      </c>
      <c r="E31" s="62">
        <f t="shared" si="1"/>
        <v>0</v>
      </c>
      <c r="F31" s="61">
        <f t="shared" si="1"/>
        <v>0</v>
      </c>
      <c r="G31" s="62">
        <f t="shared" si="1"/>
        <v>0</v>
      </c>
      <c r="H31" s="63">
        <f t="shared" si="1"/>
        <v>0</v>
      </c>
      <c r="I31" s="62">
        <f t="shared" si="1"/>
        <v>0</v>
      </c>
      <c r="J31" s="61">
        <f t="shared" si="1"/>
        <v>0</v>
      </c>
      <c r="K31" s="62">
        <f t="shared" si="1"/>
        <v>0</v>
      </c>
      <c r="L31" s="63">
        <f>+SUM(L30:L30)</f>
        <v>0</v>
      </c>
      <c r="M31" s="62">
        <f>+SUM(M30:M30)</f>
        <v>0</v>
      </c>
      <c r="N31" s="61">
        <f>+N29+N30</f>
        <v>2.49</v>
      </c>
      <c r="O31" s="62">
        <f>+O29+O30</f>
        <v>252.08957</v>
      </c>
      <c r="P31" s="63">
        <f>+P29+P30</f>
        <v>8.45</v>
      </c>
      <c r="Q31" s="62">
        <f>+Q29+Q30</f>
        <v>467.53587</v>
      </c>
      <c r="R31" s="61">
        <f>+R28+R29+R30</f>
        <v>13.54</v>
      </c>
      <c r="S31" s="61">
        <f>+S28+S29+S30</f>
        <v>932.92271</v>
      </c>
    </row>
    <row r="32" spans="1:3" ht="18" customHeight="1">
      <c r="A32" s="10"/>
      <c r="B32" s="26"/>
      <c r="C32" s="26"/>
    </row>
    <row r="33" ht="12.75" customHeight="1">
      <c r="A33" s="7" t="s">
        <v>137</v>
      </c>
    </row>
    <row r="34" spans="1:19" ht="12.75" customHeight="1" thickBot="1">
      <c r="A34" s="11" t="s">
        <v>13</v>
      </c>
      <c r="B34" s="43"/>
      <c r="C34" s="43"/>
      <c r="D34" s="43"/>
      <c r="E34" s="41"/>
      <c r="F34" s="43"/>
      <c r="G34" s="41"/>
      <c r="H34" s="43"/>
      <c r="I34" s="41"/>
      <c r="J34" s="43"/>
      <c r="K34" s="41"/>
      <c r="L34" s="43"/>
      <c r="M34" s="41"/>
      <c r="N34" s="43"/>
      <c r="O34" s="41"/>
      <c r="P34" s="43"/>
      <c r="Q34" s="41"/>
      <c r="R34" s="43"/>
      <c r="S34" s="41" t="s">
        <v>8</v>
      </c>
    </row>
    <row r="35" spans="1:19" ht="12.75" customHeight="1">
      <c r="A35" s="78" t="s">
        <v>1</v>
      </c>
      <c r="B35" s="76">
        <v>2006</v>
      </c>
      <c r="C35" s="80"/>
      <c r="D35" s="76">
        <v>2007</v>
      </c>
      <c r="E35" s="80"/>
      <c r="F35" s="77">
        <v>2008</v>
      </c>
      <c r="G35" s="77"/>
      <c r="H35" s="76">
        <v>2009</v>
      </c>
      <c r="I35" s="77"/>
      <c r="J35" s="76">
        <v>2010</v>
      </c>
      <c r="K35" s="77"/>
      <c r="L35" s="81">
        <v>2011</v>
      </c>
      <c r="M35" s="82"/>
      <c r="N35" s="81">
        <v>2012</v>
      </c>
      <c r="O35" s="82"/>
      <c r="P35" s="81">
        <v>2013</v>
      </c>
      <c r="Q35" s="82"/>
      <c r="R35" s="77">
        <v>2014</v>
      </c>
      <c r="S35" s="77"/>
    </row>
    <row r="36" spans="1:19" ht="12.75" customHeight="1">
      <c r="A36" s="79"/>
      <c r="B36" s="29" t="s">
        <v>9</v>
      </c>
      <c r="C36" s="30" t="s">
        <v>2</v>
      </c>
      <c r="D36" s="29" t="s">
        <v>9</v>
      </c>
      <c r="E36" s="30" t="s">
        <v>2</v>
      </c>
      <c r="F36" s="33" t="s">
        <v>9</v>
      </c>
      <c r="G36" s="31" t="s">
        <v>2</v>
      </c>
      <c r="H36" s="29" t="s">
        <v>9</v>
      </c>
      <c r="I36" s="31" t="s">
        <v>2</v>
      </c>
      <c r="J36" s="29" t="s">
        <v>9</v>
      </c>
      <c r="K36" s="45" t="s">
        <v>2</v>
      </c>
      <c r="L36" s="29" t="s">
        <v>9</v>
      </c>
      <c r="M36" s="30" t="s">
        <v>2</v>
      </c>
      <c r="N36" s="29" t="s">
        <v>9</v>
      </c>
      <c r="O36" s="30" t="s">
        <v>2</v>
      </c>
      <c r="P36" s="29" t="s">
        <v>9</v>
      </c>
      <c r="Q36" s="30" t="s">
        <v>2</v>
      </c>
      <c r="R36" s="33" t="s">
        <v>9</v>
      </c>
      <c r="S36" s="31" t="s">
        <v>2</v>
      </c>
    </row>
    <row r="37" spans="1:19" ht="12" customHeight="1">
      <c r="A37" s="52" t="s">
        <v>121</v>
      </c>
      <c r="B37" s="53"/>
      <c r="C37" s="54"/>
      <c r="D37" s="55">
        <v>1</v>
      </c>
      <c r="E37" s="55">
        <v>18.5047</v>
      </c>
      <c r="F37" s="53">
        <v>2</v>
      </c>
      <c r="G37" s="54">
        <v>33.8094</v>
      </c>
      <c r="H37" s="55"/>
      <c r="I37" s="55"/>
      <c r="J37" s="53"/>
      <c r="K37" s="54"/>
      <c r="L37" s="55"/>
      <c r="M37" s="55"/>
      <c r="N37" s="53"/>
      <c r="O37" s="54"/>
      <c r="P37" s="53"/>
      <c r="Q37" s="54"/>
      <c r="R37" s="55"/>
      <c r="S37" s="55"/>
    </row>
    <row r="38" spans="1:19" ht="12" customHeight="1">
      <c r="A38" s="52" t="s">
        <v>122</v>
      </c>
      <c r="B38" s="53"/>
      <c r="C38" s="54"/>
      <c r="D38" s="55">
        <v>1</v>
      </c>
      <c r="E38" s="55">
        <v>6.69894</v>
      </c>
      <c r="F38" s="53">
        <v>1</v>
      </c>
      <c r="G38" s="54">
        <v>7.4749</v>
      </c>
      <c r="H38" s="55"/>
      <c r="I38" s="55"/>
      <c r="J38" s="53"/>
      <c r="K38" s="54"/>
      <c r="L38" s="55"/>
      <c r="M38" s="55"/>
      <c r="N38" s="53"/>
      <c r="O38" s="54"/>
      <c r="P38" s="53"/>
      <c r="Q38" s="54"/>
      <c r="R38" s="55"/>
      <c r="S38" s="55"/>
    </row>
    <row r="39" spans="1:19" ht="12" customHeight="1">
      <c r="A39" s="52" t="s">
        <v>85</v>
      </c>
      <c r="B39" s="53"/>
      <c r="C39" s="54"/>
      <c r="D39" s="55"/>
      <c r="E39" s="55"/>
      <c r="F39" s="53"/>
      <c r="G39" s="54"/>
      <c r="H39" s="55"/>
      <c r="I39" s="55"/>
      <c r="J39" s="53">
        <v>1</v>
      </c>
      <c r="K39" s="54">
        <v>249.856</v>
      </c>
      <c r="L39" s="55"/>
      <c r="M39" s="55"/>
      <c r="N39" s="53"/>
      <c r="O39" s="54"/>
      <c r="P39" s="53"/>
      <c r="Q39" s="54"/>
      <c r="R39" s="55"/>
      <c r="S39" s="55"/>
    </row>
    <row r="40" spans="1:19" ht="12" customHeight="1">
      <c r="A40" s="52" t="s">
        <v>123</v>
      </c>
      <c r="B40" s="53"/>
      <c r="C40" s="54"/>
      <c r="D40" s="55">
        <v>2</v>
      </c>
      <c r="E40" s="55">
        <v>245.12784</v>
      </c>
      <c r="F40" s="53">
        <v>10</v>
      </c>
      <c r="G40" s="54">
        <v>609.04144</v>
      </c>
      <c r="H40" s="55">
        <v>7</v>
      </c>
      <c r="I40" s="55">
        <v>139.82393</v>
      </c>
      <c r="J40" s="53">
        <v>4</v>
      </c>
      <c r="K40" s="54">
        <v>374.29811</v>
      </c>
      <c r="L40" s="55">
        <v>1</v>
      </c>
      <c r="M40" s="55">
        <v>13</v>
      </c>
      <c r="N40" s="53"/>
      <c r="O40" s="54"/>
      <c r="P40" s="53"/>
      <c r="Q40" s="54"/>
      <c r="R40" s="55"/>
      <c r="S40" s="55"/>
    </row>
    <row r="41" spans="1:19" ht="12" customHeight="1">
      <c r="A41" s="52" t="s">
        <v>23</v>
      </c>
      <c r="B41" s="53">
        <v>36</v>
      </c>
      <c r="C41" s="54">
        <v>947.41239</v>
      </c>
      <c r="D41" s="55">
        <v>124</v>
      </c>
      <c r="E41" s="55">
        <v>2390.23938</v>
      </c>
      <c r="F41" s="53">
        <v>88</v>
      </c>
      <c r="G41" s="54">
        <v>1191.36439</v>
      </c>
      <c r="H41" s="55">
        <v>71</v>
      </c>
      <c r="I41" s="55">
        <v>943.16288</v>
      </c>
      <c r="J41" s="53">
        <v>81</v>
      </c>
      <c r="K41" s="54">
        <v>1405.8982</v>
      </c>
      <c r="L41" s="55">
        <v>55</v>
      </c>
      <c r="M41" s="55">
        <v>1410.12673</v>
      </c>
      <c r="N41" s="53">
        <v>62</v>
      </c>
      <c r="O41" s="54">
        <v>1348.08725</v>
      </c>
      <c r="P41" s="53">
        <v>69</v>
      </c>
      <c r="Q41" s="54">
        <v>1016.13298</v>
      </c>
      <c r="R41" s="55">
        <v>101</v>
      </c>
      <c r="S41" s="55">
        <v>1468.09766</v>
      </c>
    </row>
    <row r="42" spans="1:19" ht="12" customHeight="1">
      <c r="A42" s="52" t="s">
        <v>77</v>
      </c>
      <c r="B42" s="53"/>
      <c r="C42" s="54"/>
      <c r="D42" s="55"/>
      <c r="E42" s="55"/>
      <c r="F42" s="53">
        <v>1</v>
      </c>
      <c r="G42" s="54">
        <v>5</v>
      </c>
      <c r="H42" s="55"/>
      <c r="I42" s="55"/>
      <c r="J42" s="53"/>
      <c r="K42" s="54"/>
      <c r="L42" s="55"/>
      <c r="M42" s="55"/>
      <c r="N42" s="53"/>
      <c r="O42" s="54"/>
      <c r="P42" s="53"/>
      <c r="Q42" s="54"/>
      <c r="R42" s="55"/>
      <c r="S42" s="55"/>
    </row>
    <row r="43" spans="1:19" ht="12" customHeight="1">
      <c r="A43" s="52" t="s">
        <v>78</v>
      </c>
      <c r="B43" s="53"/>
      <c r="C43" s="54"/>
      <c r="D43" s="55"/>
      <c r="E43" s="55"/>
      <c r="F43" s="53">
        <v>1</v>
      </c>
      <c r="G43" s="54">
        <v>4.5</v>
      </c>
      <c r="H43" s="55"/>
      <c r="I43" s="55"/>
      <c r="J43" s="53"/>
      <c r="K43" s="54"/>
      <c r="L43" s="55"/>
      <c r="M43" s="55"/>
      <c r="N43" s="53">
        <v>3</v>
      </c>
      <c r="O43" s="54">
        <v>12</v>
      </c>
      <c r="P43" s="53"/>
      <c r="Q43" s="54"/>
      <c r="R43" s="55">
        <v>1</v>
      </c>
      <c r="S43" s="55">
        <v>5</v>
      </c>
    </row>
    <row r="44" spans="1:19" ht="12" customHeight="1">
      <c r="A44" s="64" t="s">
        <v>24</v>
      </c>
      <c r="B44" s="65"/>
      <c r="C44" s="66"/>
      <c r="D44" s="67"/>
      <c r="E44" s="67"/>
      <c r="F44" s="65">
        <v>1</v>
      </c>
      <c r="G44" s="66">
        <v>25</v>
      </c>
      <c r="H44" s="67"/>
      <c r="I44" s="67"/>
      <c r="J44" s="65">
        <v>4</v>
      </c>
      <c r="K44" s="66">
        <v>163.96457</v>
      </c>
      <c r="L44" s="67">
        <v>2</v>
      </c>
      <c r="M44" s="67">
        <v>67</v>
      </c>
      <c r="N44" s="65">
        <v>2</v>
      </c>
      <c r="O44" s="66">
        <v>65</v>
      </c>
      <c r="P44" s="65">
        <v>3</v>
      </c>
      <c r="Q44" s="66">
        <v>511.92846</v>
      </c>
      <c r="R44" s="67">
        <v>4</v>
      </c>
      <c r="S44" s="67">
        <v>743</v>
      </c>
    </row>
    <row r="45" spans="1:19" ht="12.75" customHeight="1">
      <c r="A45" s="68" t="s">
        <v>4</v>
      </c>
      <c r="B45" s="63">
        <f aca="true" t="shared" si="2" ref="B45:M45">SUM(B37:B44)</f>
        <v>36</v>
      </c>
      <c r="C45" s="61">
        <f t="shared" si="2"/>
        <v>947.41239</v>
      </c>
      <c r="D45" s="63">
        <f t="shared" si="2"/>
        <v>128</v>
      </c>
      <c r="E45" s="61">
        <f t="shared" si="2"/>
        <v>2660.57086</v>
      </c>
      <c r="F45" s="63">
        <f t="shared" si="2"/>
        <v>104</v>
      </c>
      <c r="G45" s="61">
        <f t="shared" si="2"/>
        <v>1876.19013</v>
      </c>
      <c r="H45" s="63">
        <f t="shared" si="2"/>
        <v>78</v>
      </c>
      <c r="I45" s="61">
        <f t="shared" si="2"/>
        <v>1082.9868099999999</v>
      </c>
      <c r="J45" s="63">
        <f t="shared" si="2"/>
        <v>90</v>
      </c>
      <c r="K45" s="61">
        <f t="shared" si="2"/>
        <v>2194.01688</v>
      </c>
      <c r="L45" s="63">
        <f t="shared" si="2"/>
        <v>58</v>
      </c>
      <c r="M45" s="62">
        <f t="shared" si="2"/>
        <v>1490.12673</v>
      </c>
      <c r="N45" s="63">
        <f aca="true" t="shared" si="3" ref="N45:S45">SUM(N37:N44)</f>
        <v>67</v>
      </c>
      <c r="O45" s="62">
        <f t="shared" si="3"/>
        <v>1425.08725</v>
      </c>
      <c r="P45" s="63">
        <f t="shared" si="3"/>
        <v>72</v>
      </c>
      <c r="Q45" s="62">
        <f t="shared" si="3"/>
        <v>1528.06144</v>
      </c>
      <c r="R45" s="61">
        <f t="shared" si="3"/>
        <v>106</v>
      </c>
      <c r="S45" s="61">
        <f t="shared" si="3"/>
        <v>2216.09766</v>
      </c>
    </row>
    <row r="46" ht="12.75">
      <c r="A46" s="39" t="s">
        <v>3</v>
      </c>
    </row>
    <row r="47" ht="10.5" customHeight="1">
      <c r="A47" s="39" t="s">
        <v>10</v>
      </c>
    </row>
    <row r="48" ht="10.5" customHeight="1">
      <c r="A48" s="39" t="s">
        <v>93</v>
      </c>
    </row>
    <row r="49" spans="1:7" ht="10.5" customHeight="1">
      <c r="A49" s="35" t="s">
        <v>94</v>
      </c>
      <c r="G49" s="5"/>
    </row>
    <row r="50" ht="10.5" customHeight="1">
      <c r="A50" s="40" t="s">
        <v>95</v>
      </c>
    </row>
    <row r="51" spans="2:3" ht="12.75">
      <c r="B51" s="8"/>
      <c r="C51" s="22"/>
    </row>
  </sheetData>
  <sheetProtection/>
  <mergeCells count="30">
    <mergeCell ref="P3:Q3"/>
    <mergeCell ref="P26:Q26"/>
    <mergeCell ref="P35:Q35"/>
    <mergeCell ref="F26:G26"/>
    <mergeCell ref="F35:G35"/>
    <mergeCell ref="N3:O3"/>
    <mergeCell ref="N26:O26"/>
    <mergeCell ref="N35:O35"/>
    <mergeCell ref="J3:K3"/>
    <mergeCell ref="J26:K26"/>
    <mergeCell ref="J35:K35"/>
    <mergeCell ref="D35:E35"/>
    <mergeCell ref="D3:E3"/>
    <mergeCell ref="D26:E26"/>
    <mergeCell ref="L3:M3"/>
    <mergeCell ref="L26:M26"/>
    <mergeCell ref="L35:M35"/>
    <mergeCell ref="F3:G3"/>
    <mergeCell ref="H35:I35"/>
    <mergeCell ref="H3:I3"/>
    <mergeCell ref="R3:S3"/>
    <mergeCell ref="R26:S26"/>
    <mergeCell ref="R35:S35"/>
    <mergeCell ref="H26:I26"/>
    <mergeCell ref="A3:A4"/>
    <mergeCell ref="A26:A27"/>
    <mergeCell ref="A35:A36"/>
    <mergeCell ref="B35:C35"/>
    <mergeCell ref="B3:C3"/>
    <mergeCell ref="B26:C26"/>
  </mergeCells>
  <printOptions horizontalCentered="1" verticalCentered="1"/>
  <pageMargins left="0" right="0" top="0.1968503937007874" bottom="0.1968503937007874" header="0.11811023622047245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6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20.421875" style="0" customWidth="1"/>
    <col min="2" max="2" width="4.421875" style="0" customWidth="1"/>
    <col min="3" max="7" width="4.8515625" style="0" bestFit="1" customWidth="1"/>
    <col min="8" max="10" width="4.8515625" style="0" customWidth="1"/>
    <col min="11" max="13" width="4.421875" style="0" bestFit="1" customWidth="1"/>
    <col min="14" max="19" width="4.421875" style="0" customWidth="1"/>
    <col min="20" max="20" width="4.421875" style="0" bestFit="1" customWidth="1"/>
    <col min="21" max="22" width="4.8515625" style="0" bestFit="1" customWidth="1"/>
    <col min="23" max="28" width="4.8515625" style="0" customWidth="1"/>
    <col min="29" max="36" width="4.8515625" style="0" bestFit="1" customWidth="1"/>
    <col min="37" max="37" width="5.28125" style="0" customWidth="1"/>
  </cols>
  <sheetData>
    <row r="1" spans="1:28" ht="12.75">
      <c r="A1" s="12" t="s">
        <v>139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37" ht="13.5" thickBot="1">
      <c r="A2" s="11" t="s">
        <v>14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41"/>
      <c r="AE2" s="41"/>
      <c r="AF2" s="41"/>
      <c r="AG2" s="41"/>
      <c r="AH2" s="41"/>
      <c r="AI2" s="41"/>
      <c r="AJ2" s="41"/>
      <c r="AK2" s="41" t="s">
        <v>8</v>
      </c>
    </row>
    <row r="3" spans="1:36" ht="12.75" customHeight="1">
      <c r="A3" s="78" t="s">
        <v>7</v>
      </c>
      <c r="B3" s="83" t="s">
        <v>86</v>
      </c>
      <c r="C3" s="84"/>
      <c r="D3" s="84"/>
      <c r="E3" s="84"/>
      <c r="F3" s="84"/>
      <c r="G3" s="84"/>
      <c r="H3" s="84"/>
      <c r="I3" s="84"/>
      <c r="J3" s="69"/>
      <c r="K3" s="84" t="s">
        <v>87</v>
      </c>
      <c r="L3" s="84"/>
      <c r="M3" s="84"/>
      <c r="N3" s="84"/>
      <c r="O3" s="84"/>
      <c r="P3" s="84"/>
      <c r="Q3" s="84"/>
      <c r="R3" s="84"/>
      <c r="S3" s="69"/>
      <c r="T3" s="84" t="s">
        <v>0</v>
      </c>
      <c r="U3" s="84"/>
      <c r="V3" s="84"/>
      <c r="W3" s="84"/>
      <c r="X3" s="84"/>
      <c r="Y3" s="84"/>
      <c r="Z3" s="84"/>
      <c r="AA3" s="84"/>
      <c r="AB3" s="69"/>
      <c r="AC3" s="84" t="s">
        <v>4</v>
      </c>
      <c r="AD3" s="84"/>
      <c r="AE3" s="84"/>
      <c r="AF3" s="84"/>
      <c r="AG3" s="84"/>
      <c r="AH3" s="84"/>
      <c r="AI3" s="84"/>
      <c r="AJ3" s="84"/>
    </row>
    <row r="4" spans="1:37" ht="12.75" customHeight="1">
      <c r="A4" s="79"/>
      <c r="B4" s="42">
        <v>2006</v>
      </c>
      <c r="C4" s="17">
        <v>2007</v>
      </c>
      <c r="D4" s="17">
        <v>2008</v>
      </c>
      <c r="E4" s="17">
        <v>2009</v>
      </c>
      <c r="F4" s="17">
        <v>2010</v>
      </c>
      <c r="G4" s="18">
        <v>2011</v>
      </c>
      <c r="H4" s="46">
        <v>2012</v>
      </c>
      <c r="I4" s="46">
        <v>2013</v>
      </c>
      <c r="J4" s="47">
        <v>2014</v>
      </c>
      <c r="K4" s="42">
        <v>2006</v>
      </c>
      <c r="L4" s="17">
        <v>2007</v>
      </c>
      <c r="M4" s="17">
        <v>2008</v>
      </c>
      <c r="N4" s="17">
        <v>2009</v>
      </c>
      <c r="O4" s="17">
        <v>2010</v>
      </c>
      <c r="P4" s="18">
        <v>2011</v>
      </c>
      <c r="Q4" s="46">
        <v>2012</v>
      </c>
      <c r="R4" s="46">
        <v>2013</v>
      </c>
      <c r="S4" s="47">
        <v>2014</v>
      </c>
      <c r="T4" s="42">
        <v>2006</v>
      </c>
      <c r="U4" s="17">
        <v>2007</v>
      </c>
      <c r="V4" s="17">
        <v>2008</v>
      </c>
      <c r="W4" s="17">
        <v>2009</v>
      </c>
      <c r="X4" s="17">
        <v>2010</v>
      </c>
      <c r="Y4" s="18">
        <v>2011</v>
      </c>
      <c r="Z4" s="46">
        <v>2012</v>
      </c>
      <c r="AA4" s="46">
        <v>2013</v>
      </c>
      <c r="AB4" s="47">
        <v>2014</v>
      </c>
      <c r="AC4" s="46">
        <v>2006</v>
      </c>
      <c r="AD4" s="42">
        <v>2007</v>
      </c>
      <c r="AE4" s="17">
        <v>2008</v>
      </c>
      <c r="AF4" s="18">
        <v>2009</v>
      </c>
      <c r="AG4" s="18">
        <v>2010</v>
      </c>
      <c r="AH4" s="18">
        <v>2011</v>
      </c>
      <c r="AI4" s="18">
        <v>2012</v>
      </c>
      <c r="AJ4" s="18">
        <v>2013</v>
      </c>
      <c r="AK4" s="18">
        <v>2014</v>
      </c>
    </row>
    <row r="5" spans="1:37" ht="12.75" customHeight="1">
      <c r="A5" s="52" t="s">
        <v>25</v>
      </c>
      <c r="B5" s="53">
        <v>152.41683</v>
      </c>
      <c r="C5" s="55">
        <v>224.63573</v>
      </c>
      <c r="D5" s="55">
        <v>532.02072</v>
      </c>
      <c r="E5" s="55">
        <v>792.84735</v>
      </c>
      <c r="F5" s="55">
        <v>1048.83949</v>
      </c>
      <c r="G5" s="55">
        <v>1246.8549</v>
      </c>
      <c r="H5" s="55">
        <v>1283.57836</v>
      </c>
      <c r="I5" s="55">
        <v>1202.274</v>
      </c>
      <c r="J5" s="54">
        <v>940.16</v>
      </c>
      <c r="K5" s="55"/>
      <c r="L5" s="55"/>
      <c r="M5" s="55"/>
      <c r="N5" s="55"/>
      <c r="O5" s="55"/>
      <c r="P5" s="55"/>
      <c r="Q5" s="55">
        <v>41.41697</v>
      </c>
      <c r="R5" s="55">
        <v>58.19193</v>
      </c>
      <c r="S5" s="54">
        <v>16.70919</v>
      </c>
      <c r="T5" s="55">
        <v>272.09611</v>
      </c>
      <c r="U5" s="55">
        <v>998.47013</v>
      </c>
      <c r="V5" s="55">
        <v>1074.31588</v>
      </c>
      <c r="W5" s="55">
        <v>713.77525</v>
      </c>
      <c r="X5" s="55">
        <v>860.1038</v>
      </c>
      <c r="Y5" s="55">
        <v>580.38274</v>
      </c>
      <c r="Z5" s="55">
        <v>698.73671</v>
      </c>
      <c r="AA5" s="55">
        <v>797.85242</v>
      </c>
      <c r="AB5" s="75">
        <v>1384.54326</v>
      </c>
      <c r="AC5" s="36">
        <f aca="true" t="shared" si="0" ref="AC5:AK7">SUM(B5+K5+T5)</f>
        <v>424.51294</v>
      </c>
      <c r="AD5" s="36">
        <f t="shared" si="0"/>
        <v>1223.1058600000001</v>
      </c>
      <c r="AE5" s="36">
        <f t="shared" si="0"/>
        <v>1606.3366</v>
      </c>
      <c r="AF5" s="36">
        <f t="shared" si="0"/>
        <v>1506.6226000000001</v>
      </c>
      <c r="AG5" s="36">
        <f t="shared" si="0"/>
        <v>1908.9432900000002</v>
      </c>
      <c r="AH5" s="36">
        <f t="shared" si="0"/>
        <v>1827.23764</v>
      </c>
      <c r="AI5" s="36">
        <f t="shared" si="0"/>
        <v>2023.7320399999999</v>
      </c>
      <c r="AJ5" s="36">
        <f t="shared" si="0"/>
        <v>2058.31835</v>
      </c>
      <c r="AK5" s="36">
        <f t="shared" si="0"/>
        <v>2341.41245</v>
      </c>
    </row>
    <row r="6" spans="1:37" ht="12.75" customHeight="1">
      <c r="A6" s="52" t="s">
        <v>26</v>
      </c>
      <c r="B6" s="53">
        <v>259.704</v>
      </c>
      <c r="C6" s="55">
        <v>319.04235</v>
      </c>
      <c r="D6" s="55">
        <v>203.66268</v>
      </c>
      <c r="E6" s="55">
        <v>161.60378</v>
      </c>
      <c r="F6" s="55">
        <v>236.74</v>
      </c>
      <c r="G6" s="55">
        <v>345.618</v>
      </c>
      <c r="H6" s="55">
        <v>354.666</v>
      </c>
      <c r="I6" s="55">
        <v>357.864</v>
      </c>
      <c r="J6" s="54">
        <v>358.37</v>
      </c>
      <c r="K6" s="55"/>
      <c r="L6" s="55"/>
      <c r="M6" s="55"/>
      <c r="N6" s="55"/>
      <c r="O6" s="55"/>
      <c r="P6" s="55"/>
      <c r="Q6" s="55"/>
      <c r="R6" s="55">
        <v>35.23088</v>
      </c>
      <c r="S6" s="54">
        <v>84.86739</v>
      </c>
      <c r="T6" s="55"/>
      <c r="U6" s="55">
        <v>353.82974</v>
      </c>
      <c r="V6" s="55">
        <v>209.59814</v>
      </c>
      <c r="W6" s="55">
        <v>31.24932</v>
      </c>
      <c r="X6" s="55">
        <v>166.16834</v>
      </c>
      <c r="Y6" s="55">
        <v>460.52863</v>
      </c>
      <c r="Z6" s="55">
        <v>225.61356</v>
      </c>
      <c r="AA6" s="55">
        <v>193.41027</v>
      </c>
      <c r="AB6" s="54">
        <v>43.68324</v>
      </c>
      <c r="AC6" s="37">
        <f t="shared" si="0"/>
        <v>259.704</v>
      </c>
      <c r="AD6" s="37">
        <f t="shared" si="0"/>
        <v>672.8720900000001</v>
      </c>
      <c r="AE6" s="37">
        <f t="shared" si="0"/>
        <v>413.26081999999997</v>
      </c>
      <c r="AF6" s="37">
        <f t="shared" si="0"/>
        <v>192.8531</v>
      </c>
      <c r="AG6" s="37">
        <f t="shared" si="0"/>
        <v>402.90834</v>
      </c>
      <c r="AH6" s="37">
        <f t="shared" si="0"/>
        <v>806.14663</v>
      </c>
      <c r="AI6" s="37">
        <f t="shared" si="0"/>
        <v>580.27956</v>
      </c>
      <c r="AJ6" s="37">
        <f t="shared" si="0"/>
        <v>586.50515</v>
      </c>
      <c r="AK6" s="37">
        <f t="shared" si="0"/>
        <v>486.92063</v>
      </c>
    </row>
    <row r="7" spans="1:37" ht="12.75" customHeight="1">
      <c r="A7" s="52" t="s">
        <v>27</v>
      </c>
      <c r="B7" s="53">
        <v>8.1</v>
      </c>
      <c r="C7" s="55">
        <v>9</v>
      </c>
      <c r="D7" s="55">
        <v>4.66</v>
      </c>
      <c r="E7" s="55">
        <v>2.1</v>
      </c>
      <c r="F7" s="55">
        <v>0.3</v>
      </c>
      <c r="G7" s="55">
        <v>10.08</v>
      </c>
      <c r="H7" s="55">
        <v>27.74</v>
      </c>
      <c r="I7" s="55">
        <v>42.6</v>
      </c>
      <c r="J7" s="54">
        <v>73.17</v>
      </c>
      <c r="K7" s="55"/>
      <c r="L7" s="55"/>
      <c r="M7" s="55"/>
      <c r="N7" s="55"/>
      <c r="O7" s="55"/>
      <c r="P7" s="55"/>
      <c r="Q7" s="55">
        <v>42.83776</v>
      </c>
      <c r="R7" s="55">
        <v>35.01722</v>
      </c>
      <c r="S7" s="54">
        <v>98.72684</v>
      </c>
      <c r="T7" s="55">
        <v>81.9039</v>
      </c>
      <c r="U7" s="55"/>
      <c r="V7" s="55"/>
      <c r="W7" s="55"/>
      <c r="X7" s="55"/>
      <c r="Y7" s="55"/>
      <c r="Z7" s="55">
        <v>13.57</v>
      </c>
      <c r="AA7" s="55">
        <v>15.1</v>
      </c>
      <c r="AB7" s="54">
        <v>148.75</v>
      </c>
      <c r="AC7" s="37">
        <f t="shared" si="0"/>
        <v>90.00389999999999</v>
      </c>
      <c r="AD7" s="37">
        <f t="shared" si="0"/>
        <v>9</v>
      </c>
      <c r="AE7" s="37">
        <f t="shared" si="0"/>
        <v>4.66</v>
      </c>
      <c r="AF7" s="37">
        <f t="shared" si="0"/>
        <v>2.1</v>
      </c>
      <c r="AG7" s="37">
        <f t="shared" si="0"/>
        <v>0.3</v>
      </c>
      <c r="AH7" s="37">
        <f t="shared" si="0"/>
        <v>10.08</v>
      </c>
      <c r="AI7" s="37">
        <f t="shared" si="0"/>
        <v>84.14776</v>
      </c>
      <c r="AJ7" s="37">
        <f t="shared" si="0"/>
        <v>92.71722</v>
      </c>
      <c r="AK7" s="37">
        <f t="shared" si="0"/>
        <v>320.64684</v>
      </c>
    </row>
    <row r="8" spans="1:37" ht="12.75" customHeight="1">
      <c r="A8" s="52" t="s">
        <v>28</v>
      </c>
      <c r="B8" s="53">
        <v>47.865</v>
      </c>
      <c r="C8" s="55">
        <v>67.95828</v>
      </c>
      <c r="D8" s="55">
        <v>117.6287</v>
      </c>
      <c r="E8" s="55">
        <v>75.4186</v>
      </c>
      <c r="F8" s="55">
        <v>187.65626</v>
      </c>
      <c r="G8" s="55">
        <v>197.24316</v>
      </c>
      <c r="H8" s="55">
        <v>167.08767</v>
      </c>
      <c r="I8" s="55">
        <v>156.01</v>
      </c>
      <c r="J8" s="54">
        <v>156.43</v>
      </c>
      <c r="K8" s="55"/>
      <c r="L8" s="55"/>
      <c r="M8" s="55"/>
      <c r="N8" s="55"/>
      <c r="O8" s="55"/>
      <c r="P8" s="55"/>
      <c r="Q8" s="55">
        <v>60.78494</v>
      </c>
      <c r="R8" s="55">
        <v>85.62608</v>
      </c>
      <c r="S8" s="54">
        <v>76.6369</v>
      </c>
      <c r="T8" s="55">
        <v>223.2455</v>
      </c>
      <c r="U8" s="55">
        <v>215.414</v>
      </c>
      <c r="V8" s="55">
        <v>184.59625</v>
      </c>
      <c r="W8" s="55">
        <v>88.14908</v>
      </c>
      <c r="X8" s="55">
        <v>175.52551</v>
      </c>
      <c r="Y8" s="55">
        <v>119.88589</v>
      </c>
      <c r="Z8" s="55">
        <v>200.18207</v>
      </c>
      <c r="AA8" s="55">
        <v>49.94823</v>
      </c>
      <c r="AB8" s="54">
        <v>125.28091</v>
      </c>
      <c r="AC8" s="37">
        <f aca="true" t="shared" si="1" ref="AC8:AC13">SUM(B8+K8+T8)</f>
        <v>271.1105</v>
      </c>
      <c r="AD8" s="37">
        <f aca="true" t="shared" si="2" ref="AD8:AD13">SUM(C8+L8+U8)</f>
        <v>283.37228</v>
      </c>
      <c r="AE8" s="37">
        <f aca="true" t="shared" si="3" ref="AE8:AE13">SUM(D8+M8+V8)</f>
        <v>302.22495</v>
      </c>
      <c r="AF8" s="37">
        <f aca="true" t="shared" si="4" ref="AF8:AF13">SUM(E8+N8+W8)</f>
        <v>163.56768</v>
      </c>
      <c r="AG8" s="37">
        <f aca="true" t="shared" si="5" ref="AG8:AG14">SUM(F8+O8+X8)</f>
        <v>363.18177000000003</v>
      </c>
      <c r="AH8" s="37">
        <f aca="true" t="shared" si="6" ref="AH8:AK14">SUM(G8+P8+Y8)</f>
        <v>317.12905</v>
      </c>
      <c r="AI8" s="37">
        <f t="shared" si="6"/>
        <v>428.05468</v>
      </c>
      <c r="AJ8" s="37">
        <f t="shared" si="6"/>
        <v>291.58431</v>
      </c>
      <c r="AK8" s="37">
        <f t="shared" si="6"/>
        <v>358.34781</v>
      </c>
    </row>
    <row r="9" spans="1:37" ht="12.75" customHeight="1">
      <c r="A9" s="52" t="s">
        <v>29</v>
      </c>
      <c r="B9" s="53">
        <v>30.3</v>
      </c>
      <c r="C9" s="55">
        <v>34.2</v>
      </c>
      <c r="D9" s="55">
        <v>55.04718</v>
      </c>
      <c r="E9" s="55">
        <v>97.29493</v>
      </c>
      <c r="F9" s="55">
        <v>199.58608</v>
      </c>
      <c r="G9" s="55">
        <v>190.348</v>
      </c>
      <c r="H9" s="55">
        <v>207.856</v>
      </c>
      <c r="I9" s="55">
        <v>187.64309</v>
      </c>
      <c r="J9" s="54">
        <v>239.02</v>
      </c>
      <c r="K9" s="55"/>
      <c r="L9" s="55"/>
      <c r="M9" s="55"/>
      <c r="N9" s="55"/>
      <c r="O9" s="55"/>
      <c r="P9" s="55"/>
      <c r="Q9" s="55"/>
      <c r="R9" s="55"/>
      <c r="S9" s="54"/>
      <c r="T9" s="55"/>
      <c r="U9" s="55">
        <v>117.8655</v>
      </c>
      <c r="V9" s="55">
        <v>99.25615</v>
      </c>
      <c r="W9" s="55">
        <v>92.67816</v>
      </c>
      <c r="X9" s="55">
        <v>21.568</v>
      </c>
      <c r="Y9" s="55">
        <v>106.915</v>
      </c>
      <c r="Z9" s="55">
        <v>145.65991</v>
      </c>
      <c r="AA9" s="55">
        <v>347.93052</v>
      </c>
      <c r="AB9" s="54">
        <v>295.2097</v>
      </c>
      <c r="AC9" s="37">
        <f t="shared" si="1"/>
        <v>30.3</v>
      </c>
      <c r="AD9" s="37">
        <f t="shared" si="2"/>
        <v>152.0655</v>
      </c>
      <c r="AE9" s="37">
        <f t="shared" si="3"/>
        <v>154.30333000000002</v>
      </c>
      <c r="AF9" s="37">
        <f t="shared" si="4"/>
        <v>189.97309</v>
      </c>
      <c r="AG9" s="37">
        <f t="shared" si="5"/>
        <v>221.15408000000002</v>
      </c>
      <c r="AH9" s="37">
        <f t="shared" si="6"/>
        <v>297.26300000000003</v>
      </c>
      <c r="AI9" s="37">
        <f t="shared" si="6"/>
        <v>353.51590999999996</v>
      </c>
      <c r="AJ9" s="37">
        <f t="shared" si="6"/>
        <v>535.57361</v>
      </c>
      <c r="AK9" s="37">
        <f t="shared" si="6"/>
        <v>534.2297</v>
      </c>
    </row>
    <row r="10" spans="1:37" ht="12.75" customHeight="1">
      <c r="A10" s="52" t="s">
        <v>30</v>
      </c>
      <c r="B10" s="53">
        <v>20.5491</v>
      </c>
      <c r="C10" s="55">
        <v>46.41362</v>
      </c>
      <c r="D10" s="55">
        <v>145.95374</v>
      </c>
      <c r="E10" s="55">
        <v>84.24246</v>
      </c>
      <c r="F10" s="55">
        <v>97.16007</v>
      </c>
      <c r="G10" s="55">
        <v>168.24351</v>
      </c>
      <c r="H10" s="55">
        <v>157.13363</v>
      </c>
      <c r="I10" s="55">
        <v>135.37944</v>
      </c>
      <c r="J10" s="54">
        <v>143.78</v>
      </c>
      <c r="K10" s="55"/>
      <c r="L10" s="55"/>
      <c r="M10" s="55"/>
      <c r="N10" s="55"/>
      <c r="O10" s="55"/>
      <c r="P10" s="55"/>
      <c r="Q10" s="55">
        <v>41.94532</v>
      </c>
      <c r="R10" s="55">
        <v>47.94663</v>
      </c>
      <c r="S10" s="54">
        <v>224.67024</v>
      </c>
      <c r="T10" s="55">
        <v>143.7615</v>
      </c>
      <c r="U10" s="55">
        <v>317.1935</v>
      </c>
      <c r="V10" s="55">
        <v>113.7625</v>
      </c>
      <c r="W10" s="55">
        <v>4.795</v>
      </c>
      <c r="X10" s="55">
        <v>66.145</v>
      </c>
      <c r="Y10" s="55">
        <v>42.7</v>
      </c>
      <c r="Z10" s="55">
        <v>16</v>
      </c>
      <c r="AA10" s="55">
        <v>62.67</v>
      </c>
      <c r="AB10" s="54">
        <v>21.0744</v>
      </c>
      <c r="AC10" s="37">
        <f t="shared" si="1"/>
        <v>164.31060000000002</v>
      </c>
      <c r="AD10" s="37">
        <f t="shared" si="2"/>
        <v>363.60711999999995</v>
      </c>
      <c r="AE10" s="37">
        <f t="shared" si="3"/>
        <v>259.71624</v>
      </c>
      <c r="AF10" s="37">
        <f t="shared" si="4"/>
        <v>89.03746</v>
      </c>
      <c r="AG10" s="37">
        <f t="shared" si="5"/>
        <v>163.30507</v>
      </c>
      <c r="AH10" s="37">
        <f t="shared" si="6"/>
        <v>210.94351</v>
      </c>
      <c r="AI10" s="37">
        <f t="shared" si="6"/>
        <v>215.07895000000002</v>
      </c>
      <c r="AJ10" s="37">
        <f t="shared" si="6"/>
        <v>245.99606999999997</v>
      </c>
      <c r="AK10" s="37">
        <f t="shared" si="6"/>
        <v>389.52464000000003</v>
      </c>
    </row>
    <row r="11" spans="1:37" ht="12.75" customHeight="1">
      <c r="A11" s="52" t="s">
        <v>74</v>
      </c>
      <c r="B11" s="53">
        <v>33.89046</v>
      </c>
      <c r="C11" s="55">
        <v>44.84025</v>
      </c>
      <c r="D11" s="55">
        <v>54.59793</v>
      </c>
      <c r="E11" s="55">
        <v>35.3589</v>
      </c>
      <c r="F11" s="55">
        <v>75.42123</v>
      </c>
      <c r="G11" s="55">
        <v>162.27175</v>
      </c>
      <c r="H11" s="55">
        <v>183.17752</v>
      </c>
      <c r="I11" s="55">
        <v>94.85287</v>
      </c>
      <c r="J11" s="54">
        <v>98.122</v>
      </c>
      <c r="K11" s="55">
        <v>40.41474</v>
      </c>
      <c r="L11" s="55"/>
      <c r="M11" s="55"/>
      <c r="N11" s="55"/>
      <c r="O11" s="55"/>
      <c r="P11" s="55"/>
      <c r="Q11" s="55">
        <v>65.10458</v>
      </c>
      <c r="R11" s="55">
        <v>205.52313</v>
      </c>
      <c r="S11" s="54">
        <v>431.31215</v>
      </c>
      <c r="T11" s="55">
        <v>226.40538</v>
      </c>
      <c r="U11" s="55">
        <v>254.79799</v>
      </c>
      <c r="V11" s="55">
        <v>67.10579</v>
      </c>
      <c r="W11" s="55">
        <v>2.34</v>
      </c>
      <c r="X11" s="55">
        <v>295.99465</v>
      </c>
      <c r="Y11" s="55">
        <v>166.71447</v>
      </c>
      <c r="Z11" s="55">
        <v>109.44</v>
      </c>
      <c r="AA11" s="55">
        <v>5.4</v>
      </c>
      <c r="AB11" s="54">
        <v>16.38188</v>
      </c>
      <c r="AC11" s="37">
        <f t="shared" si="1"/>
        <v>300.71058</v>
      </c>
      <c r="AD11" s="37">
        <f t="shared" si="2"/>
        <v>299.63824</v>
      </c>
      <c r="AE11" s="37">
        <f t="shared" si="3"/>
        <v>121.70372</v>
      </c>
      <c r="AF11" s="37">
        <f t="shared" si="4"/>
        <v>37.698899999999995</v>
      </c>
      <c r="AG11" s="37">
        <f t="shared" si="5"/>
        <v>371.41587999999996</v>
      </c>
      <c r="AH11" s="37">
        <f t="shared" si="6"/>
        <v>328.98622</v>
      </c>
      <c r="AI11" s="37">
        <f t="shared" si="6"/>
        <v>357.72209999999995</v>
      </c>
      <c r="AJ11" s="37">
        <f t="shared" si="6"/>
        <v>305.77599999999995</v>
      </c>
      <c r="AK11" s="37">
        <f t="shared" si="6"/>
        <v>545.81603</v>
      </c>
    </row>
    <row r="12" spans="1:37" ht="12.75" customHeight="1">
      <c r="A12" s="52" t="s">
        <v>31</v>
      </c>
      <c r="B12" s="53">
        <v>1.5</v>
      </c>
      <c r="C12" s="55">
        <v>10.2</v>
      </c>
      <c r="D12" s="55">
        <v>19.5</v>
      </c>
      <c r="E12" s="55">
        <v>24.852</v>
      </c>
      <c r="F12" s="55">
        <v>48.812</v>
      </c>
      <c r="G12" s="55">
        <v>60.012</v>
      </c>
      <c r="H12" s="55">
        <v>60.74</v>
      </c>
      <c r="I12" s="55">
        <v>45.2</v>
      </c>
      <c r="J12" s="54">
        <v>57.1</v>
      </c>
      <c r="K12" s="55"/>
      <c r="L12" s="55"/>
      <c r="M12" s="55"/>
      <c r="N12" s="55"/>
      <c r="O12" s="55"/>
      <c r="P12" s="55"/>
      <c r="Q12" s="55"/>
      <c r="R12" s="55"/>
      <c r="S12" s="54"/>
      <c r="T12" s="55"/>
      <c r="U12" s="55">
        <v>3</v>
      </c>
      <c r="V12" s="55">
        <v>12.969</v>
      </c>
      <c r="W12" s="55"/>
      <c r="X12" s="55">
        <v>13.697</v>
      </c>
      <c r="Y12" s="55"/>
      <c r="Z12" s="55">
        <v>15.885</v>
      </c>
      <c r="AA12" s="55">
        <v>5.75</v>
      </c>
      <c r="AB12" s="54">
        <v>49.95227</v>
      </c>
      <c r="AC12" s="37">
        <f t="shared" si="1"/>
        <v>1.5</v>
      </c>
      <c r="AD12" s="37">
        <f t="shared" si="2"/>
        <v>13.2</v>
      </c>
      <c r="AE12" s="37">
        <f t="shared" si="3"/>
        <v>32.469</v>
      </c>
      <c r="AF12" s="37">
        <f t="shared" si="4"/>
        <v>24.852</v>
      </c>
      <c r="AG12" s="37">
        <f t="shared" si="5"/>
        <v>62.509</v>
      </c>
      <c r="AH12" s="37">
        <f t="shared" si="6"/>
        <v>60.012</v>
      </c>
      <c r="AI12" s="37">
        <f t="shared" si="6"/>
        <v>76.625</v>
      </c>
      <c r="AJ12" s="37">
        <f t="shared" si="6"/>
        <v>50.95</v>
      </c>
      <c r="AK12" s="37">
        <f t="shared" si="6"/>
        <v>107.05227</v>
      </c>
    </row>
    <row r="13" spans="1:37" ht="12.75" customHeight="1">
      <c r="A13" s="52" t="s">
        <v>102</v>
      </c>
      <c r="B13" s="53"/>
      <c r="C13" s="55"/>
      <c r="D13" s="55"/>
      <c r="E13" s="55"/>
      <c r="F13" s="55"/>
      <c r="G13" s="55">
        <v>126.36</v>
      </c>
      <c r="H13" s="55">
        <v>577.653</v>
      </c>
      <c r="I13" s="55">
        <v>321.941</v>
      </c>
      <c r="J13" s="54">
        <v>54.217</v>
      </c>
      <c r="K13" s="55"/>
      <c r="L13" s="55"/>
      <c r="M13" s="55"/>
      <c r="N13" s="55"/>
      <c r="O13" s="55"/>
      <c r="P13" s="55"/>
      <c r="Q13" s="55"/>
      <c r="R13" s="55"/>
      <c r="S13" s="54"/>
      <c r="T13" s="55"/>
      <c r="U13" s="55"/>
      <c r="V13" s="55"/>
      <c r="W13" s="55"/>
      <c r="X13" s="55"/>
      <c r="Y13" s="55"/>
      <c r="Z13" s="55"/>
      <c r="AA13" s="55"/>
      <c r="AB13" s="54"/>
      <c r="AC13" s="37">
        <f t="shared" si="1"/>
        <v>0</v>
      </c>
      <c r="AD13" s="37">
        <f t="shared" si="2"/>
        <v>0</v>
      </c>
      <c r="AE13" s="37">
        <f t="shared" si="3"/>
        <v>0</v>
      </c>
      <c r="AF13" s="37">
        <f t="shared" si="4"/>
        <v>0</v>
      </c>
      <c r="AG13" s="37">
        <f t="shared" si="5"/>
        <v>0</v>
      </c>
      <c r="AH13" s="37">
        <f t="shared" si="6"/>
        <v>126.36</v>
      </c>
      <c r="AI13" s="37">
        <f t="shared" si="6"/>
        <v>577.653</v>
      </c>
      <c r="AJ13" s="37">
        <f t="shared" si="6"/>
        <v>321.941</v>
      </c>
      <c r="AK13" s="37">
        <f t="shared" si="6"/>
        <v>54.217</v>
      </c>
    </row>
    <row r="14" spans="1:37" ht="12.75" customHeight="1">
      <c r="A14" s="52" t="s">
        <v>88</v>
      </c>
      <c r="B14" s="53">
        <v>421.6</v>
      </c>
      <c r="C14" s="55">
        <v>312.71242</v>
      </c>
      <c r="D14" s="55">
        <v>45.4</v>
      </c>
      <c r="E14" s="55">
        <v>12.3</v>
      </c>
      <c r="F14" s="55">
        <v>50.1</v>
      </c>
      <c r="G14" s="55">
        <v>81.6</v>
      </c>
      <c r="H14" s="55">
        <v>87</v>
      </c>
      <c r="I14" s="55">
        <v>101.1</v>
      </c>
      <c r="J14" s="54">
        <v>120.7</v>
      </c>
      <c r="K14" s="55"/>
      <c r="L14" s="55"/>
      <c r="M14" s="55"/>
      <c r="N14" s="55"/>
      <c r="O14" s="55"/>
      <c r="P14" s="55"/>
      <c r="Q14" s="55"/>
      <c r="R14" s="55"/>
      <c r="S14" s="54"/>
      <c r="T14" s="55"/>
      <c r="U14" s="55">
        <v>400</v>
      </c>
      <c r="V14" s="55">
        <v>114.58642</v>
      </c>
      <c r="W14" s="55">
        <v>150</v>
      </c>
      <c r="X14" s="55">
        <v>594.81458</v>
      </c>
      <c r="Y14" s="55">
        <v>13</v>
      </c>
      <c r="Z14" s="55"/>
      <c r="AA14" s="55">
        <v>50</v>
      </c>
      <c r="AB14" s="54">
        <v>131.222</v>
      </c>
      <c r="AC14" s="37">
        <f>SUM(B14+K14+T14)</f>
        <v>421.6</v>
      </c>
      <c r="AD14" s="37">
        <f>SUM(C14+L14+U14)</f>
        <v>712.7124200000001</v>
      </c>
      <c r="AE14" s="37">
        <f>SUM(D14+M14+V14)</f>
        <v>159.98642</v>
      </c>
      <c r="AF14" s="37">
        <f>SUM(E14+N14+W14)</f>
        <v>162.3</v>
      </c>
      <c r="AG14" s="37">
        <f t="shared" si="5"/>
        <v>644.91458</v>
      </c>
      <c r="AH14" s="37">
        <f t="shared" si="6"/>
        <v>94.6</v>
      </c>
      <c r="AI14" s="37">
        <f t="shared" si="6"/>
        <v>87</v>
      </c>
      <c r="AJ14" s="37">
        <f t="shared" si="6"/>
        <v>151.1</v>
      </c>
      <c r="AK14" s="37">
        <f t="shared" si="6"/>
        <v>251.92200000000003</v>
      </c>
    </row>
    <row r="15" spans="1:37" s="4" customFormat="1" ht="12.75" customHeight="1" thickBot="1">
      <c r="A15" s="44" t="s">
        <v>4</v>
      </c>
      <c r="B15" s="19">
        <f aca="true" t="shared" si="7" ref="B15:G15">SUM(B5:B14)</f>
        <v>975.92539</v>
      </c>
      <c r="C15" s="19">
        <f t="shared" si="7"/>
        <v>1069.0026500000001</v>
      </c>
      <c r="D15" s="19">
        <f t="shared" si="7"/>
        <v>1178.47095</v>
      </c>
      <c r="E15" s="19">
        <f t="shared" si="7"/>
        <v>1286.01802</v>
      </c>
      <c r="F15" s="19">
        <f t="shared" si="7"/>
        <v>1944.6151299999997</v>
      </c>
      <c r="G15" s="19">
        <f t="shared" si="7"/>
        <v>2588.63132</v>
      </c>
      <c r="H15" s="19">
        <f aca="true" t="shared" si="8" ref="H15:AJ15">SUM(H5:H14)</f>
        <v>3106.6321799999996</v>
      </c>
      <c r="I15" s="19">
        <f t="shared" si="8"/>
        <v>2644.8643999999995</v>
      </c>
      <c r="J15" s="20">
        <f t="shared" si="8"/>
        <v>2241.069</v>
      </c>
      <c r="K15" s="19">
        <f t="shared" si="8"/>
        <v>40.41474</v>
      </c>
      <c r="L15" s="19">
        <f t="shared" si="8"/>
        <v>0</v>
      </c>
      <c r="M15" s="19">
        <f t="shared" si="8"/>
        <v>0</v>
      </c>
      <c r="N15" s="19">
        <f t="shared" si="8"/>
        <v>0</v>
      </c>
      <c r="O15" s="19">
        <f t="shared" si="8"/>
        <v>0</v>
      </c>
      <c r="P15" s="19">
        <f t="shared" si="8"/>
        <v>0</v>
      </c>
      <c r="Q15" s="19">
        <f t="shared" si="8"/>
        <v>252.08957</v>
      </c>
      <c r="R15" s="19">
        <f t="shared" si="8"/>
        <v>467.53587000000005</v>
      </c>
      <c r="S15" s="20">
        <f t="shared" si="8"/>
        <v>932.92271</v>
      </c>
      <c r="T15" s="19">
        <f t="shared" si="8"/>
        <v>947.4123900000001</v>
      </c>
      <c r="U15" s="19">
        <f t="shared" si="8"/>
        <v>2660.57086</v>
      </c>
      <c r="V15" s="19">
        <f t="shared" si="8"/>
        <v>1876.1901300000004</v>
      </c>
      <c r="W15" s="19">
        <f t="shared" si="8"/>
        <v>1082.98681</v>
      </c>
      <c r="X15" s="19">
        <f t="shared" si="8"/>
        <v>2194.0168799999997</v>
      </c>
      <c r="Y15" s="19">
        <f t="shared" si="8"/>
        <v>1490.12673</v>
      </c>
      <c r="Z15" s="19">
        <f t="shared" si="8"/>
        <v>1425.0872500000003</v>
      </c>
      <c r="AA15" s="19">
        <f t="shared" si="8"/>
        <v>1528.0614400000004</v>
      </c>
      <c r="AB15" s="20">
        <f t="shared" si="8"/>
        <v>2216.09766</v>
      </c>
      <c r="AC15" s="19">
        <f t="shared" si="8"/>
        <v>1963.75252</v>
      </c>
      <c r="AD15" s="19">
        <f t="shared" si="8"/>
        <v>3729.57351</v>
      </c>
      <c r="AE15" s="19">
        <f t="shared" si="8"/>
        <v>3054.6610800000008</v>
      </c>
      <c r="AF15" s="19">
        <f t="shared" si="8"/>
        <v>2369.00483</v>
      </c>
      <c r="AG15" s="19">
        <f t="shared" si="8"/>
        <v>4138.63201</v>
      </c>
      <c r="AH15" s="19">
        <f t="shared" si="8"/>
        <v>4078.75805</v>
      </c>
      <c r="AI15" s="19">
        <f t="shared" si="8"/>
        <v>4783.809</v>
      </c>
      <c r="AJ15" s="19">
        <f t="shared" si="8"/>
        <v>4640.4617100000005</v>
      </c>
      <c r="AK15" s="19">
        <f>SUM(AK5:AK14)</f>
        <v>5390.08937</v>
      </c>
    </row>
    <row r="16" spans="1:19" ht="12.75">
      <c r="A16" s="9" t="s">
        <v>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ht="10.5" customHeight="1">
      <c r="A17" s="9" t="s">
        <v>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ht="10.5" customHeight="1">
      <c r="A18" s="9" t="s">
        <v>11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ht="10.5" customHeight="1">
      <c r="A19" s="9" t="s">
        <v>96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0" ht="12.75">
      <c r="A20" s="1"/>
      <c r="B20" s="2"/>
      <c r="C20" s="2"/>
      <c r="D20" s="2"/>
      <c r="E20" s="2"/>
      <c r="F20" s="2"/>
      <c r="G20" s="2"/>
      <c r="H20" s="2"/>
      <c r="I20" s="2"/>
      <c r="J20" s="2"/>
    </row>
    <row r="21" spans="1:33" ht="12.75">
      <c r="A21" s="16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5"/>
      <c r="AD21" s="16"/>
      <c r="AE21" s="16"/>
      <c r="AF21" s="8"/>
      <c r="AG21" s="8"/>
    </row>
    <row r="22" spans="1:31" ht="12.75">
      <c r="A22" s="16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5"/>
      <c r="AD22" s="23"/>
      <c r="AE22" s="23"/>
    </row>
    <row r="23" spans="1:33" ht="12.75">
      <c r="A23" s="8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</row>
    <row r="24" spans="1:31" ht="12.75">
      <c r="A24" s="8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14"/>
      <c r="U24" s="14"/>
      <c r="V24" s="14"/>
      <c r="W24" s="14"/>
      <c r="X24" s="14"/>
      <c r="Y24" s="14"/>
      <c r="Z24" s="14"/>
      <c r="AA24" s="14"/>
      <c r="AB24" s="14"/>
      <c r="AC24" s="15"/>
      <c r="AD24" s="23"/>
      <c r="AE24" s="23"/>
    </row>
    <row r="25" spans="1:31" ht="12.75">
      <c r="A25" s="8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5"/>
      <c r="AD25" s="23"/>
      <c r="AE25" s="23"/>
    </row>
    <row r="26" spans="1:31" ht="12.75">
      <c r="A26" s="8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5"/>
      <c r="AD26" s="23"/>
      <c r="AE26" s="23"/>
    </row>
    <row r="27" spans="1:32" ht="12.75">
      <c r="A27" s="8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</row>
    <row r="28" spans="1:31" ht="12.75">
      <c r="A28" s="8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5"/>
      <c r="AD28" s="23"/>
      <c r="AE28" s="23"/>
    </row>
    <row r="29" spans="1:31" ht="12.75">
      <c r="A29" s="8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5"/>
      <c r="AD29" s="23"/>
      <c r="AE29" s="23"/>
    </row>
    <row r="30" spans="1:31" ht="12.75">
      <c r="A30" s="8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5"/>
      <c r="AD30" s="23"/>
      <c r="AE30" s="23"/>
    </row>
    <row r="31" spans="1:31" ht="12.75">
      <c r="A31" s="8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12.75">
      <c r="A32" s="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3"/>
      <c r="AE32" s="3"/>
    </row>
    <row r="33" spans="1:31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12.75">
      <c r="A34" s="3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3"/>
      <c r="AE34" s="3"/>
    </row>
    <row r="35" spans="1:31" ht="12.75">
      <c r="A35" s="16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3"/>
      <c r="AE35" s="3"/>
    </row>
    <row r="36" spans="1:31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</sheetData>
  <sheetProtection/>
  <mergeCells count="5">
    <mergeCell ref="A3:A4"/>
    <mergeCell ref="B3:I3"/>
    <mergeCell ref="K3:R3"/>
    <mergeCell ref="T3:AA3"/>
    <mergeCell ref="AC3:AJ3"/>
  </mergeCell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scale="75" r:id="rId1"/>
  <ignoredErrors>
    <ignoredError sqref="AC15 B15:I15 J15:AB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K96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32.28125" style="0" customWidth="1"/>
    <col min="2" max="2" width="5.421875" style="5" bestFit="1" customWidth="1"/>
    <col min="3" max="3" width="4.8515625" style="5" customWidth="1"/>
    <col min="4" max="4" width="5.421875" style="5" bestFit="1" customWidth="1"/>
    <col min="5" max="10" width="4.8515625" style="5" customWidth="1"/>
    <col min="11" max="11" width="4.421875" style="0" customWidth="1"/>
    <col min="12" max="13" width="5.421875" style="0" bestFit="1" customWidth="1"/>
    <col min="14" max="19" width="4.421875" style="0" customWidth="1"/>
    <col min="20" max="24" width="5.421875" style="0" bestFit="1" customWidth="1"/>
    <col min="25" max="28" width="4.8515625" style="0" customWidth="1"/>
    <col min="29" max="33" width="5.421875" style="0" bestFit="1" customWidth="1"/>
    <col min="34" max="34" width="5.57421875" style="0" customWidth="1"/>
    <col min="35" max="35" width="5.421875" style="0" customWidth="1"/>
    <col min="36" max="36" width="5.00390625" style="0" customWidth="1"/>
    <col min="37" max="37" width="4.8515625" style="0" customWidth="1"/>
  </cols>
  <sheetData>
    <row r="1" spans="1:31" ht="12.75">
      <c r="A1" s="12" t="s">
        <v>140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E1" s="3"/>
    </row>
    <row r="2" spans="1:37" ht="13.5" thickBot="1">
      <c r="A2" s="11" t="s">
        <v>14</v>
      </c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41"/>
      <c r="AE2" s="41"/>
      <c r="AF2" s="41"/>
      <c r="AG2" s="41"/>
      <c r="AH2" s="41"/>
      <c r="AI2" s="41"/>
      <c r="AJ2" s="41"/>
      <c r="AK2" s="41" t="s">
        <v>8</v>
      </c>
    </row>
    <row r="3" spans="1:36" ht="12" customHeight="1">
      <c r="A3" s="78" t="s">
        <v>5</v>
      </c>
      <c r="B3" s="83" t="s">
        <v>86</v>
      </c>
      <c r="C3" s="84"/>
      <c r="D3" s="84"/>
      <c r="E3" s="84"/>
      <c r="F3" s="84"/>
      <c r="G3" s="84"/>
      <c r="H3" s="84"/>
      <c r="I3" s="84"/>
      <c r="J3" s="69"/>
      <c r="K3" s="84" t="s">
        <v>87</v>
      </c>
      <c r="L3" s="84"/>
      <c r="M3" s="84"/>
      <c r="N3" s="84"/>
      <c r="O3" s="84"/>
      <c r="P3" s="84"/>
      <c r="Q3" s="84"/>
      <c r="R3" s="84"/>
      <c r="S3" s="69"/>
      <c r="T3" s="84" t="s">
        <v>0</v>
      </c>
      <c r="U3" s="84"/>
      <c r="V3" s="84"/>
      <c r="W3" s="84"/>
      <c r="X3" s="84"/>
      <c r="Y3" s="84"/>
      <c r="Z3" s="84"/>
      <c r="AA3" s="84"/>
      <c r="AB3" s="69"/>
      <c r="AC3" s="84" t="s">
        <v>4</v>
      </c>
      <c r="AD3" s="84"/>
      <c r="AE3" s="84"/>
      <c r="AF3" s="84"/>
      <c r="AG3" s="84"/>
      <c r="AH3" s="84"/>
      <c r="AI3" s="84"/>
      <c r="AJ3" s="84"/>
    </row>
    <row r="4" spans="1:37" ht="12.75" customHeight="1">
      <c r="A4" s="79"/>
      <c r="B4" s="42">
        <v>2006</v>
      </c>
      <c r="C4" s="17">
        <v>2007</v>
      </c>
      <c r="D4" s="17">
        <v>2008</v>
      </c>
      <c r="E4" s="17">
        <v>2009</v>
      </c>
      <c r="F4" s="17">
        <v>2010</v>
      </c>
      <c r="G4" s="18">
        <v>2011</v>
      </c>
      <c r="H4" s="46">
        <v>2012</v>
      </c>
      <c r="I4" s="46">
        <v>2013</v>
      </c>
      <c r="J4" s="47">
        <v>2014</v>
      </c>
      <c r="K4" s="42">
        <v>2006</v>
      </c>
      <c r="L4" s="17">
        <v>2007</v>
      </c>
      <c r="M4" s="17">
        <v>2008</v>
      </c>
      <c r="N4" s="17">
        <v>2009</v>
      </c>
      <c r="O4" s="17">
        <v>2010</v>
      </c>
      <c r="P4" s="18">
        <v>2011</v>
      </c>
      <c r="Q4" s="46">
        <v>2012</v>
      </c>
      <c r="R4" s="46">
        <v>2013</v>
      </c>
      <c r="S4" s="47">
        <v>2014</v>
      </c>
      <c r="T4" s="42">
        <v>2006</v>
      </c>
      <c r="U4" s="17">
        <v>2007</v>
      </c>
      <c r="V4" s="17">
        <v>2008</v>
      </c>
      <c r="W4" s="17">
        <v>2009</v>
      </c>
      <c r="X4" s="17">
        <v>2010</v>
      </c>
      <c r="Y4" s="18">
        <v>2011</v>
      </c>
      <c r="Z4" s="46">
        <v>2012</v>
      </c>
      <c r="AA4" s="46">
        <v>2013</v>
      </c>
      <c r="AB4" s="47">
        <v>2014</v>
      </c>
      <c r="AC4" s="46">
        <v>2006</v>
      </c>
      <c r="AD4" s="42">
        <v>2007</v>
      </c>
      <c r="AE4" s="17">
        <v>2008</v>
      </c>
      <c r="AF4" s="18">
        <v>2009</v>
      </c>
      <c r="AG4" s="18">
        <v>2010</v>
      </c>
      <c r="AH4" s="18">
        <v>2011</v>
      </c>
      <c r="AI4" s="18">
        <v>2012</v>
      </c>
      <c r="AJ4" s="18">
        <v>2013</v>
      </c>
      <c r="AK4" s="18">
        <v>2014</v>
      </c>
    </row>
    <row r="5" spans="1:37" ht="12" customHeight="1">
      <c r="A5" s="52" t="s">
        <v>32</v>
      </c>
      <c r="B5" s="53"/>
      <c r="C5" s="55"/>
      <c r="D5" s="55">
        <v>1.5</v>
      </c>
      <c r="E5" s="55">
        <v>2.1</v>
      </c>
      <c r="F5" s="55">
        <v>1.68</v>
      </c>
      <c r="G5" s="55">
        <v>2.4</v>
      </c>
      <c r="H5" s="55">
        <v>3.8</v>
      </c>
      <c r="I5" s="55">
        <v>7.2</v>
      </c>
      <c r="J5" s="54">
        <v>10.4</v>
      </c>
      <c r="K5" s="55"/>
      <c r="L5" s="55"/>
      <c r="M5" s="55"/>
      <c r="N5" s="55"/>
      <c r="O5" s="55"/>
      <c r="P5" s="55"/>
      <c r="Q5" s="55"/>
      <c r="R5" s="55"/>
      <c r="S5" s="54"/>
      <c r="T5" s="55"/>
      <c r="U5" s="55"/>
      <c r="V5" s="55"/>
      <c r="W5" s="55"/>
      <c r="X5" s="55">
        <v>14.15</v>
      </c>
      <c r="Y5" s="55"/>
      <c r="Z5" s="55"/>
      <c r="AA5" s="55"/>
      <c r="AB5" s="75"/>
      <c r="AC5" s="36">
        <f aca="true" t="shared" si="0" ref="AC5:AC14">SUM(B5+K5+T5)</f>
        <v>0</v>
      </c>
      <c r="AD5" s="36">
        <f aca="true" t="shared" si="1" ref="AD5:AD14">SUM(C5+L5+U5)</f>
        <v>0</v>
      </c>
      <c r="AE5" s="36">
        <f aca="true" t="shared" si="2" ref="AE5:AE14">SUM(D5+M5+V5)</f>
        <v>1.5</v>
      </c>
      <c r="AF5" s="36">
        <f aca="true" t="shared" si="3" ref="AF5:AF14">SUM(E5+N5+W5)</f>
        <v>2.1</v>
      </c>
      <c r="AG5" s="36">
        <f aca="true" t="shared" si="4" ref="AG5:AG14">SUM(F5+O5+X5)</f>
        <v>15.83</v>
      </c>
      <c r="AH5" s="36">
        <f aca="true" t="shared" si="5" ref="AH5:AH14">SUM(G5+P5+Y5)</f>
        <v>2.4</v>
      </c>
      <c r="AI5" s="36">
        <f aca="true" t="shared" si="6" ref="AI5:AI14">SUM(H5+Q5+Z5)</f>
        <v>3.8</v>
      </c>
      <c r="AJ5" s="36">
        <f aca="true" t="shared" si="7" ref="AJ5:AJ14">SUM(I5+R5+AA5)</f>
        <v>7.2</v>
      </c>
      <c r="AK5" s="36">
        <f aca="true" t="shared" si="8" ref="AK5:AK14">SUM(J5+S5+AB5)</f>
        <v>10.4</v>
      </c>
    </row>
    <row r="6" spans="1:37" ht="12" customHeight="1">
      <c r="A6" s="52" t="s">
        <v>33</v>
      </c>
      <c r="B6" s="53">
        <v>98.26806</v>
      </c>
      <c r="C6" s="55">
        <v>120.53806</v>
      </c>
      <c r="D6" s="55">
        <v>217.85085</v>
      </c>
      <c r="E6" s="55">
        <v>325.51479</v>
      </c>
      <c r="F6" s="55">
        <v>454.51675</v>
      </c>
      <c r="G6" s="55">
        <v>511.93719</v>
      </c>
      <c r="H6" s="55">
        <v>527.32324</v>
      </c>
      <c r="I6" s="55">
        <v>568.73</v>
      </c>
      <c r="J6" s="54">
        <v>354.86</v>
      </c>
      <c r="K6" s="55"/>
      <c r="L6" s="55"/>
      <c r="M6" s="55"/>
      <c r="N6" s="55"/>
      <c r="O6" s="55"/>
      <c r="P6" s="55"/>
      <c r="Q6" s="55">
        <v>41.41697</v>
      </c>
      <c r="R6" s="55">
        <v>37.28149</v>
      </c>
      <c r="S6" s="54"/>
      <c r="T6" s="55">
        <v>128.33403</v>
      </c>
      <c r="U6" s="55">
        <v>277.29647</v>
      </c>
      <c r="V6" s="55">
        <v>426.48637</v>
      </c>
      <c r="W6" s="55">
        <v>195.06271</v>
      </c>
      <c r="X6" s="55">
        <v>302.23254</v>
      </c>
      <c r="Y6" s="55">
        <v>294.6822</v>
      </c>
      <c r="Z6" s="55">
        <v>133.36151</v>
      </c>
      <c r="AA6" s="55">
        <v>61.4779</v>
      </c>
      <c r="AB6" s="54">
        <v>391.69846</v>
      </c>
      <c r="AC6" s="37">
        <f t="shared" si="0"/>
        <v>226.60209000000003</v>
      </c>
      <c r="AD6" s="37">
        <f t="shared" si="1"/>
        <v>397.83453</v>
      </c>
      <c r="AE6" s="37">
        <f t="shared" si="2"/>
        <v>644.33722</v>
      </c>
      <c r="AF6" s="37">
        <f t="shared" si="3"/>
        <v>520.5775</v>
      </c>
      <c r="AG6" s="37">
        <f t="shared" si="4"/>
        <v>756.74929</v>
      </c>
      <c r="AH6" s="37">
        <f t="shared" si="5"/>
        <v>806.6193900000001</v>
      </c>
      <c r="AI6" s="37">
        <f t="shared" si="6"/>
        <v>702.1017200000001</v>
      </c>
      <c r="AJ6" s="37">
        <f t="shared" si="7"/>
        <v>667.48939</v>
      </c>
      <c r="AK6" s="37">
        <f t="shared" si="8"/>
        <v>746.55846</v>
      </c>
    </row>
    <row r="7" spans="1:37" ht="12" customHeight="1">
      <c r="A7" s="52" t="s">
        <v>34</v>
      </c>
      <c r="B7" s="53">
        <v>1.5</v>
      </c>
      <c r="C7" s="55">
        <v>3.6</v>
      </c>
      <c r="D7" s="55">
        <v>16.5</v>
      </c>
      <c r="E7" s="55">
        <v>40.752</v>
      </c>
      <c r="F7" s="55">
        <v>53.472</v>
      </c>
      <c r="G7" s="55">
        <v>52.272</v>
      </c>
      <c r="H7" s="55">
        <v>35.364</v>
      </c>
      <c r="I7" s="55"/>
      <c r="J7" s="54">
        <v>11</v>
      </c>
      <c r="K7" s="55"/>
      <c r="L7" s="55"/>
      <c r="M7" s="55"/>
      <c r="N7" s="55"/>
      <c r="O7" s="55"/>
      <c r="P7" s="55"/>
      <c r="Q7" s="55"/>
      <c r="R7" s="55"/>
      <c r="S7" s="54"/>
      <c r="T7" s="55"/>
      <c r="U7" s="55"/>
      <c r="V7" s="55">
        <v>34.2027</v>
      </c>
      <c r="W7" s="55">
        <v>57.9472</v>
      </c>
      <c r="X7" s="55"/>
      <c r="Y7" s="55"/>
      <c r="Z7" s="55">
        <v>12.87078</v>
      </c>
      <c r="AA7" s="55"/>
      <c r="AB7" s="54">
        <v>2.57682</v>
      </c>
      <c r="AC7" s="37">
        <f t="shared" si="0"/>
        <v>1.5</v>
      </c>
      <c r="AD7" s="37">
        <f t="shared" si="1"/>
        <v>3.6</v>
      </c>
      <c r="AE7" s="37">
        <f t="shared" si="2"/>
        <v>50.7027</v>
      </c>
      <c r="AF7" s="37">
        <f t="shared" si="3"/>
        <v>98.6992</v>
      </c>
      <c r="AG7" s="37">
        <f t="shared" si="4"/>
        <v>53.472</v>
      </c>
      <c r="AH7" s="37">
        <f t="shared" si="5"/>
        <v>52.272</v>
      </c>
      <c r="AI7" s="37">
        <f t="shared" si="6"/>
        <v>48.23478</v>
      </c>
      <c r="AJ7" s="37">
        <f t="shared" si="7"/>
        <v>0</v>
      </c>
      <c r="AK7" s="37">
        <f t="shared" si="8"/>
        <v>13.57682</v>
      </c>
    </row>
    <row r="8" spans="1:37" ht="12" customHeight="1">
      <c r="A8" s="52" t="s">
        <v>124</v>
      </c>
      <c r="B8" s="53"/>
      <c r="C8" s="55"/>
      <c r="D8" s="55"/>
      <c r="E8" s="55"/>
      <c r="F8" s="55"/>
      <c r="G8" s="55"/>
      <c r="H8" s="55"/>
      <c r="I8" s="55">
        <v>4</v>
      </c>
      <c r="J8" s="54">
        <v>5.6</v>
      </c>
      <c r="K8" s="55"/>
      <c r="L8" s="55"/>
      <c r="M8" s="55"/>
      <c r="N8" s="55"/>
      <c r="O8" s="55"/>
      <c r="P8" s="55"/>
      <c r="Q8" s="55"/>
      <c r="R8" s="55"/>
      <c r="S8" s="54"/>
      <c r="T8" s="55"/>
      <c r="U8" s="55"/>
      <c r="V8" s="55"/>
      <c r="W8" s="55"/>
      <c r="X8" s="55"/>
      <c r="Y8" s="55"/>
      <c r="Z8" s="55"/>
      <c r="AA8" s="55"/>
      <c r="AB8" s="54"/>
      <c r="AC8" s="37">
        <f t="shared" si="0"/>
        <v>0</v>
      </c>
      <c r="AD8" s="37">
        <f t="shared" si="1"/>
        <v>0</v>
      </c>
      <c r="AE8" s="37">
        <f t="shared" si="2"/>
        <v>0</v>
      </c>
      <c r="AF8" s="37">
        <f t="shared" si="3"/>
        <v>0</v>
      </c>
      <c r="AG8" s="37">
        <f t="shared" si="4"/>
        <v>0</v>
      </c>
      <c r="AH8" s="37">
        <f t="shared" si="5"/>
        <v>0</v>
      </c>
      <c r="AI8" s="37">
        <f t="shared" si="6"/>
        <v>0</v>
      </c>
      <c r="AJ8" s="37">
        <f t="shared" si="7"/>
        <v>4</v>
      </c>
      <c r="AK8" s="37">
        <f t="shared" si="8"/>
        <v>5.6</v>
      </c>
    </row>
    <row r="9" spans="1:37" ht="12" customHeight="1">
      <c r="A9" s="52" t="s">
        <v>35</v>
      </c>
      <c r="B9" s="53">
        <v>3</v>
      </c>
      <c r="C9" s="55">
        <v>5.7</v>
      </c>
      <c r="D9" s="55">
        <v>3.6</v>
      </c>
      <c r="E9" s="55">
        <v>2.1</v>
      </c>
      <c r="F9" s="55"/>
      <c r="G9" s="55"/>
      <c r="H9" s="55"/>
      <c r="I9" s="55"/>
      <c r="J9" s="54"/>
      <c r="K9" s="55"/>
      <c r="L9" s="55"/>
      <c r="M9" s="55"/>
      <c r="N9" s="55"/>
      <c r="O9" s="55"/>
      <c r="P9" s="55"/>
      <c r="Q9" s="55"/>
      <c r="R9" s="55"/>
      <c r="S9" s="54"/>
      <c r="T9" s="55"/>
      <c r="U9" s="55"/>
      <c r="V9" s="55">
        <v>3.5</v>
      </c>
      <c r="W9" s="55">
        <v>3.5</v>
      </c>
      <c r="X9" s="55"/>
      <c r="Y9" s="55"/>
      <c r="Z9" s="55"/>
      <c r="AA9" s="55"/>
      <c r="AB9" s="54"/>
      <c r="AC9" s="37">
        <f t="shared" si="0"/>
        <v>3</v>
      </c>
      <c r="AD9" s="37">
        <f t="shared" si="1"/>
        <v>5.7</v>
      </c>
      <c r="AE9" s="37">
        <f t="shared" si="2"/>
        <v>7.1</v>
      </c>
      <c r="AF9" s="37">
        <f t="shared" si="3"/>
        <v>5.6</v>
      </c>
      <c r="AG9" s="37">
        <f t="shared" si="4"/>
        <v>0</v>
      </c>
      <c r="AH9" s="37">
        <f t="shared" si="5"/>
        <v>0</v>
      </c>
      <c r="AI9" s="37">
        <f t="shared" si="6"/>
        <v>0</v>
      </c>
      <c r="AJ9" s="37">
        <f t="shared" si="7"/>
        <v>0</v>
      </c>
      <c r="AK9" s="37">
        <f t="shared" si="8"/>
        <v>0</v>
      </c>
    </row>
    <row r="10" spans="1:37" ht="12" customHeight="1">
      <c r="A10" s="52" t="s">
        <v>36</v>
      </c>
      <c r="B10" s="53"/>
      <c r="C10" s="55"/>
      <c r="D10" s="55">
        <v>1.5</v>
      </c>
      <c r="E10" s="55">
        <v>3.6</v>
      </c>
      <c r="F10" s="55">
        <v>3.52</v>
      </c>
      <c r="G10" s="55">
        <v>7.92</v>
      </c>
      <c r="H10" s="55">
        <v>6.7</v>
      </c>
      <c r="I10" s="55">
        <v>4.4</v>
      </c>
      <c r="J10" s="54">
        <v>4.8</v>
      </c>
      <c r="K10" s="55"/>
      <c r="L10" s="55"/>
      <c r="M10" s="55"/>
      <c r="N10" s="55"/>
      <c r="O10" s="55"/>
      <c r="P10" s="55"/>
      <c r="Q10" s="55"/>
      <c r="R10" s="55">
        <v>19.38497</v>
      </c>
      <c r="S10" s="54">
        <v>165.61424</v>
      </c>
      <c r="T10" s="55"/>
      <c r="U10" s="55"/>
      <c r="V10" s="55"/>
      <c r="W10" s="55"/>
      <c r="X10" s="55"/>
      <c r="Y10" s="55"/>
      <c r="Z10" s="55"/>
      <c r="AA10" s="55"/>
      <c r="AB10" s="54"/>
      <c r="AC10" s="37">
        <f t="shared" si="0"/>
        <v>0</v>
      </c>
      <c r="AD10" s="37">
        <f t="shared" si="1"/>
        <v>0</v>
      </c>
      <c r="AE10" s="37">
        <f t="shared" si="2"/>
        <v>1.5</v>
      </c>
      <c r="AF10" s="37">
        <f t="shared" si="3"/>
        <v>3.6</v>
      </c>
      <c r="AG10" s="37">
        <f t="shared" si="4"/>
        <v>3.52</v>
      </c>
      <c r="AH10" s="37">
        <f t="shared" si="5"/>
        <v>7.92</v>
      </c>
      <c r="AI10" s="37">
        <f t="shared" si="6"/>
        <v>6.7</v>
      </c>
      <c r="AJ10" s="37">
        <f t="shared" si="7"/>
        <v>23.78497</v>
      </c>
      <c r="AK10" s="37">
        <f t="shared" si="8"/>
        <v>170.41424</v>
      </c>
    </row>
    <row r="11" spans="1:37" ht="12" customHeight="1">
      <c r="A11" s="52" t="s">
        <v>75</v>
      </c>
      <c r="B11" s="53"/>
      <c r="C11" s="55">
        <v>1.5</v>
      </c>
      <c r="D11" s="55">
        <v>2.1</v>
      </c>
      <c r="E11" s="55"/>
      <c r="F11" s="55"/>
      <c r="G11" s="55"/>
      <c r="H11" s="55"/>
      <c r="I11" s="55">
        <v>2</v>
      </c>
      <c r="J11" s="54">
        <v>2.8</v>
      </c>
      <c r="K11" s="55"/>
      <c r="L11" s="55"/>
      <c r="M11" s="55"/>
      <c r="N11" s="55"/>
      <c r="O11" s="55"/>
      <c r="P11" s="55"/>
      <c r="Q11" s="55"/>
      <c r="R11" s="55"/>
      <c r="S11" s="54"/>
      <c r="T11" s="55"/>
      <c r="U11" s="55"/>
      <c r="V11" s="55"/>
      <c r="W11" s="55"/>
      <c r="X11" s="55"/>
      <c r="Y11" s="55"/>
      <c r="Z11" s="55"/>
      <c r="AA11" s="55"/>
      <c r="AB11" s="54"/>
      <c r="AC11" s="37">
        <f t="shared" si="0"/>
        <v>0</v>
      </c>
      <c r="AD11" s="37">
        <f t="shared" si="1"/>
        <v>1.5</v>
      </c>
      <c r="AE11" s="37">
        <f t="shared" si="2"/>
        <v>2.1</v>
      </c>
      <c r="AF11" s="37">
        <f t="shared" si="3"/>
        <v>0</v>
      </c>
      <c r="AG11" s="37">
        <f t="shared" si="4"/>
        <v>0</v>
      </c>
      <c r="AH11" s="37">
        <f t="shared" si="5"/>
        <v>0</v>
      </c>
      <c r="AI11" s="37">
        <f t="shared" si="6"/>
        <v>0</v>
      </c>
      <c r="AJ11" s="37">
        <f t="shared" si="7"/>
        <v>2</v>
      </c>
      <c r="AK11" s="37">
        <f t="shared" si="8"/>
        <v>2.8</v>
      </c>
    </row>
    <row r="12" spans="1:37" ht="12" customHeight="1">
      <c r="A12" s="52" t="s">
        <v>89</v>
      </c>
      <c r="B12" s="53"/>
      <c r="C12" s="55"/>
      <c r="D12" s="55"/>
      <c r="E12" s="55"/>
      <c r="F12" s="55"/>
      <c r="G12" s="55"/>
      <c r="H12" s="55"/>
      <c r="I12" s="55"/>
      <c r="J12" s="54"/>
      <c r="K12" s="55"/>
      <c r="L12" s="55"/>
      <c r="M12" s="55"/>
      <c r="N12" s="55"/>
      <c r="O12" s="55"/>
      <c r="P12" s="55"/>
      <c r="Q12" s="55"/>
      <c r="R12" s="55"/>
      <c r="S12" s="54"/>
      <c r="T12" s="55"/>
      <c r="U12" s="55"/>
      <c r="V12" s="55"/>
      <c r="W12" s="55"/>
      <c r="X12" s="55"/>
      <c r="Y12" s="55"/>
      <c r="Z12" s="55"/>
      <c r="AA12" s="55">
        <v>31.571</v>
      </c>
      <c r="AB12" s="54"/>
      <c r="AC12" s="37">
        <f t="shared" si="0"/>
        <v>0</v>
      </c>
      <c r="AD12" s="37">
        <f t="shared" si="1"/>
        <v>0</v>
      </c>
      <c r="AE12" s="37">
        <f t="shared" si="2"/>
        <v>0</v>
      </c>
      <c r="AF12" s="37">
        <f t="shared" si="3"/>
        <v>0</v>
      </c>
      <c r="AG12" s="37">
        <f t="shared" si="4"/>
        <v>0</v>
      </c>
      <c r="AH12" s="37">
        <f t="shared" si="5"/>
        <v>0</v>
      </c>
      <c r="AI12" s="37">
        <f t="shared" si="6"/>
        <v>0</v>
      </c>
      <c r="AJ12" s="37">
        <f t="shared" si="7"/>
        <v>31.571</v>
      </c>
      <c r="AK12" s="37">
        <f t="shared" si="8"/>
        <v>0</v>
      </c>
    </row>
    <row r="13" spans="1:37" ht="12" customHeight="1">
      <c r="A13" s="52" t="s">
        <v>103</v>
      </c>
      <c r="B13" s="53"/>
      <c r="C13" s="55"/>
      <c r="D13" s="55"/>
      <c r="E13" s="55"/>
      <c r="F13" s="55"/>
      <c r="G13" s="55"/>
      <c r="H13" s="55">
        <v>3.12</v>
      </c>
      <c r="I13" s="55">
        <v>2.8</v>
      </c>
      <c r="J13" s="54"/>
      <c r="K13" s="55"/>
      <c r="L13" s="55"/>
      <c r="M13" s="55"/>
      <c r="N13" s="55"/>
      <c r="O13" s="55"/>
      <c r="P13" s="55"/>
      <c r="Q13" s="55"/>
      <c r="R13" s="55"/>
      <c r="S13" s="54"/>
      <c r="T13" s="55"/>
      <c r="U13" s="55"/>
      <c r="V13" s="55"/>
      <c r="W13" s="55"/>
      <c r="X13" s="55"/>
      <c r="Y13" s="55"/>
      <c r="Z13" s="55"/>
      <c r="AA13" s="55"/>
      <c r="AB13" s="54"/>
      <c r="AC13" s="37">
        <f t="shared" si="0"/>
        <v>0</v>
      </c>
      <c r="AD13" s="37">
        <f t="shared" si="1"/>
        <v>0</v>
      </c>
      <c r="AE13" s="37">
        <f t="shared" si="2"/>
        <v>0</v>
      </c>
      <c r="AF13" s="37">
        <f t="shared" si="3"/>
        <v>0</v>
      </c>
      <c r="AG13" s="37">
        <f t="shared" si="4"/>
        <v>0</v>
      </c>
      <c r="AH13" s="37">
        <f t="shared" si="5"/>
        <v>0</v>
      </c>
      <c r="AI13" s="37">
        <f t="shared" si="6"/>
        <v>3.12</v>
      </c>
      <c r="AJ13" s="37">
        <f t="shared" si="7"/>
        <v>2.8</v>
      </c>
      <c r="AK13" s="37">
        <f t="shared" si="8"/>
        <v>0</v>
      </c>
    </row>
    <row r="14" spans="1:37" ht="12" customHeight="1">
      <c r="A14" s="52" t="s">
        <v>37</v>
      </c>
      <c r="B14" s="53"/>
      <c r="C14" s="55"/>
      <c r="D14" s="55">
        <v>14.26</v>
      </c>
      <c r="E14" s="55">
        <v>21.6</v>
      </c>
      <c r="F14" s="55">
        <v>11.4</v>
      </c>
      <c r="G14" s="55">
        <v>12.24</v>
      </c>
      <c r="H14" s="55">
        <v>15.68</v>
      </c>
      <c r="I14" s="55">
        <v>23.2</v>
      </c>
      <c r="J14" s="54">
        <v>16.8</v>
      </c>
      <c r="K14" s="55"/>
      <c r="L14" s="55"/>
      <c r="M14" s="55"/>
      <c r="N14" s="55"/>
      <c r="O14" s="55"/>
      <c r="P14" s="55"/>
      <c r="Q14" s="55"/>
      <c r="R14" s="55">
        <v>35.23088</v>
      </c>
      <c r="S14" s="54">
        <v>60.86284</v>
      </c>
      <c r="T14" s="55"/>
      <c r="U14" s="55"/>
      <c r="V14" s="55"/>
      <c r="W14" s="55"/>
      <c r="X14" s="55"/>
      <c r="Y14" s="55"/>
      <c r="Z14" s="55"/>
      <c r="AA14" s="55"/>
      <c r="AB14" s="54"/>
      <c r="AC14" s="37">
        <f t="shared" si="0"/>
        <v>0</v>
      </c>
      <c r="AD14" s="37">
        <f t="shared" si="1"/>
        <v>0</v>
      </c>
      <c r="AE14" s="37">
        <f t="shared" si="2"/>
        <v>14.26</v>
      </c>
      <c r="AF14" s="37">
        <f t="shared" si="3"/>
        <v>21.6</v>
      </c>
      <c r="AG14" s="37">
        <f t="shared" si="4"/>
        <v>11.4</v>
      </c>
      <c r="AH14" s="37">
        <f t="shared" si="5"/>
        <v>12.24</v>
      </c>
      <c r="AI14" s="37">
        <f t="shared" si="6"/>
        <v>15.68</v>
      </c>
      <c r="AJ14" s="37">
        <f t="shared" si="7"/>
        <v>58.43088</v>
      </c>
      <c r="AK14" s="37">
        <f t="shared" si="8"/>
        <v>77.66284</v>
      </c>
    </row>
    <row r="15" spans="1:37" ht="12" customHeight="1">
      <c r="A15" s="52" t="s">
        <v>76</v>
      </c>
      <c r="B15" s="53"/>
      <c r="C15" s="55"/>
      <c r="D15" s="55"/>
      <c r="E15" s="55"/>
      <c r="F15" s="55">
        <v>3.6</v>
      </c>
      <c r="G15" s="55">
        <v>12.96</v>
      </c>
      <c r="H15" s="55">
        <v>24.4</v>
      </c>
      <c r="I15" s="55">
        <v>14</v>
      </c>
      <c r="J15" s="54">
        <v>2</v>
      </c>
      <c r="K15" s="55"/>
      <c r="L15" s="55"/>
      <c r="M15" s="55"/>
      <c r="N15" s="55"/>
      <c r="O15" s="55"/>
      <c r="P15" s="55"/>
      <c r="Q15" s="55"/>
      <c r="R15" s="55"/>
      <c r="S15" s="54">
        <v>24.00455</v>
      </c>
      <c r="T15" s="55"/>
      <c r="U15" s="55">
        <v>8</v>
      </c>
      <c r="V15" s="55">
        <v>8</v>
      </c>
      <c r="W15" s="55"/>
      <c r="X15" s="55"/>
      <c r="Y15" s="55"/>
      <c r="Z15" s="55"/>
      <c r="AA15" s="55"/>
      <c r="AB15" s="54"/>
      <c r="AC15" s="37">
        <f aca="true" t="shared" si="9" ref="AC15:AC45">SUM(B15+K15+T15)</f>
        <v>0</v>
      </c>
      <c r="AD15" s="37">
        <f aca="true" t="shared" si="10" ref="AD15:AD45">SUM(C15+L15+U15)</f>
        <v>8</v>
      </c>
      <c r="AE15" s="37">
        <f aca="true" t="shared" si="11" ref="AE15:AE45">SUM(D15+M15+V15)</f>
        <v>8</v>
      </c>
      <c r="AF15" s="37">
        <f aca="true" t="shared" si="12" ref="AF15:AF45">SUM(E15+N15+W15)</f>
        <v>0</v>
      </c>
      <c r="AG15" s="37">
        <f aca="true" t="shared" si="13" ref="AG15:AG45">SUM(F15+O15+X15)</f>
        <v>3.6</v>
      </c>
      <c r="AH15" s="37">
        <f aca="true" t="shared" si="14" ref="AH15:AH45">SUM(G15+P15+Y15)</f>
        <v>12.96</v>
      </c>
      <c r="AI15" s="37">
        <f aca="true" t="shared" si="15" ref="AI15:AI31">SUM(H15+Q15+Z15)</f>
        <v>24.4</v>
      </c>
      <c r="AJ15" s="37">
        <f aca="true" t="shared" si="16" ref="AJ15:AJ31">SUM(I15+R15+AA15)</f>
        <v>14</v>
      </c>
      <c r="AK15" s="37">
        <f aca="true" t="shared" si="17" ref="AK15:AK31">SUM(J15+S15+AB15)</f>
        <v>26.00455</v>
      </c>
    </row>
    <row r="16" spans="1:37" ht="12" customHeight="1">
      <c r="A16" s="52" t="s">
        <v>104</v>
      </c>
      <c r="B16" s="53"/>
      <c r="C16" s="55"/>
      <c r="D16" s="55"/>
      <c r="E16" s="55"/>
      <c r="F16" s="55"/>
      <c r="G16" s="55"/>
      <c r="H16" s="55">
        <v>2</v>
      </c>
      <c r="I16" s="55">
        <v>10.8</v>
      </c>
      <c r="J16" s="54">
        <v>28.8</v>
      </c>
      <c r="K16" s="55"/>
      <c r="L16" s="55"/>
      <c r="M16" s="55"/>
      <c r="N16" s="55"/>
      <c r="O16" s="55"/>
      <c r="P16" s="55"/>
      <c r="Q16" s="55"/>
      <c r="R16" s="55"/>
      <c r="S16" s="54"/>
      <c r="T16" s="55"/>
      <c r="U16" s="55"/>
      <c r="V16" s="55"/>
      <c r="W16" s="55"/>
      <c r="X16" s="55"/>
      <c r="Y16" s="55"/>
      <c r="Z16" s="55"/>
      <c r="AA16" s="55"/>
      <c r="AB16" s="54"/>
      <c r="AC16" s="37">
        <f aca="true" t="shared" si="18" ref="AC16:AC31">SUM(B16+K16+T16)</f>
        <v>0</v>
      </c>
      <c r="AD16" s="37">
        <f aca="true" t="shared" si="19" ref="AD16:AD31">SUM(C16+L16+U16)</f>
        <v>0</v>
      </c>
      <c r="AE16" s="37">
        <f aca="true" t="shared" si="20" ref="AE16:AE31">SUM(D16+M16+V16)</f>
        <v>0</v>
      </c>
      <c r="AF16" s="37">
        <f aca="true" t="shared" si="21" ref="AF16:AF31">SUM(E16+N16+W16)</f>
        <v>0</v>
      </c>
      <c r="AG16" s="37">
        <f aca="true" t="shared" si="22" ref="AG16:AG31">SUM(F16+O16+X16)</f>
        <v>0</v>
      </c>
      <c r="AH16" s="37">
        <f aca="true" t="shared" si="23" ref="AH16:AH31">SUM(G16+P16+Y16)</f>
        <v>0</v>
      </c>
      <c r="AI16" s="37">
        <f t="shared" si="15"/>
        <v>2</v>
      </c>
      <c r="AJ16" s="37">
        <f t="shared" si="16"/>
        <v>10.8</v>
      </c>
      <c r="AK16" s="37">
        <f t="shared" si="17"/>
        <v>28.8</v>
      </c>
    </row>
    <row r="17" spans="1:37" ht="12" customHeight="1">
      <c r="A17" s="52" t="s">
        <v>38</v>
      </c>
      <c r="B17" s="53"/>
      <c r="C17" s="55">
        <v>1.5</v>
      </c>
      <c r="D17" s="55">
        <v>11.44</v>
      </c>
      <c r="E17" s="55">
        <v>18.6</v>
      </c>
      <c r="F17" s="55">
        <v>9.6</v>
      </c>
      <c r="G17" s="55">
        <v>3.6</v>
      </c>
      <c r="H17" s="55">
        <v>12.24</v>
      </c>
      <c r="I17" s="55">
        <v>10.4</v>
      </c>
      <c r="J17" s="54">
        <v>6.8</v>
      </c>
      <c r="K17" s="55"/>
      <c r="L17" s="55"/>
      <c r="M17" s="55"/>
      <c r="N17" s="55"/>
      <c r="O17" s="55"/>
      <c r="P17" s="55"/>
      <c r="Q17" s="55"/>
      <c r="R17" s="55"/>
      <c r="S17" s="54"/>
      <c r="T17" s="55"/>
      <c r="U17" s="55"/>
      <c r="V17" s="55"/>
      <c r="W17" s="55"/>
      <c r="X17" s="55"/>
      <c r="Y17" s="55"/>
      <c r="Z17" s="55"/>
      <c r="AA17" s="55"/>
      <c r="AB17" s="54"/>
      <c r="AC17" s="37">
        <f t="shared" si="18"/>
        <v>0</v>
      </c>
      <c r="AD17" s="37">
        <f t="shared" si="19"/>
        <v>1.5</v>
      </c>
      <c r="AE17" s="37">
        <f t="shared" si="20"/>
        <v>11.44</v>
      </c>
      <c r="AF17" s="37">
        <f t="shared" si="21"/>
        <v>18.6</v>
      </c>
      <c r="AG17" s="37">
        <f t="shared" si="22"/>
        <v>9.6</v>
      </c>
      <c r="AH17" s="37">
        <f t="shared" si="23"/>
        <v>3.6</v>
      </c>
      <c r="AI17" s="37">
        <f t="shared" si="15"/>
        <v>12.24</v>
      </c>
      <c r="AJ17" s="37">
        <f t="shared" si="16"/>
        <v>10.4</v>
      </c>
      <c r="AK17" s="37">
        <f t="shared" si="17"/>
        <v>6.8</v>
      </c>
    </row>
    <row r="18" spans="1:37" ht="12" customHeight="1">
      <c r="A18" s="52" t="s">
        <v>39</v>
      </c>
      <c r="B18" s="53"/>
      <c r="C18" s="55"/>
      <c r="D18" s="55"/>
      <c r="E18" s="55"/>
      <c r="F18" s="55">
        <v>8.64</v>
      </c>
      <c r="G18" s="55">
        <v>24.96</v>
      </c>
      <c r="H18" s="55">
        <v>32.66</v>
      </c>
      <c r="I18" s="55">
        <v>55.1</v>
      </c>
      <c r="J18" s="54">
        <v>59.9</v>
      </c>
      <c r="K18" s="55"/>
      <c r="L18" s="55"/>
      <c r="M18" s="55"/>
      <c r="N18" s="55"/>
      <c r="O18" s="55"/>
      <c r="P18" s="55"/>
      <c r="Q18" s="55">
        <v>22.56582</v>
      </c>
      <c r="R18" s="55">
        <v>50.26518</v>
      </c>
      <c r="S18" s="54">
        <v>76.6369</v>
      </c>
      <c r="T18" s="55"/>
      <c r="U18" s="55"/>
      <c r="V18" s="55"/>
      <c r="W18" s="55"/>
      <c r="X18" s="55"/>
      <c r="Y18" s="55"/>
      <c r="Z18" s="55"/>
      <c r="AA18" s="55">
        <v>9.27723</v>
      </c>
      <c r="AB18" s="54"/>
      <c r="AC18" s="37">
        <f t="shared" si="18"/>
        <v>0</v>
      </c>
      <c r="AD18" s="37">
        <f t="shared" si="19"/>
        <v>0</v>
      </c>
      <c r="AE18" s="37">
        <f t="shared" si="20"/>
        <v>0</v>
      </c>
      <c r="AF18" s="37">
        <f t="shared" si="21"/>
        <v>0</v>
      </c>
      <c r="AG18" s="37">
        <f t="shared" si="22"/>
        <v>8.64</v>
      </c>
      <c r="AH18" s="37">
        <f t="shared" si="23"/>
        <v>24.96</v>
      </c>
      <c r="AI18" s="37">
        <f t="shared" si="15"/>
        <v>55.22582</v>
      </c>
      <c r="AJ18" s="37">
        <f t="shared" si="16"/>
        <v>114.64241000000001</v>
      </c>
      <c r="AK18" s="37">
        <f t="shared" si="17"/>
        <v>136.5369</v>
      </c>
    </row>
    <row r="19" spans="1:37" ht="12" customHeight="1">
      <c r="A19" s="52" t="s">
        <v>40</v>
      </c>
      <c r="B19" s="53">
        <v>10.2</v>
      </c>
      <c r="C19" s="55">
        <v>13.8</v>
      </c>
      <c r="D19" s="55">
        <v>12.9</v>
      </c>
      <c r="E19" s="55">
        <v>11.4</v>
      </c>
      <c r="F19" s="55">
        <v>32.28</v>
      </c>
      <c r="G19" s="55">
        <v>52.56</v>
      </c>
      <c r="H19" s="55">
        <v>169.18</v>
      </c>
      <c r="I19" s="55">
        <v>139.8</v>
      </c>
      <c r="J19" s="54">
        <v>17</v>
      </c>
      <c r="K19" s="55"/>
      <c r="L19" s="55"/>
      <c r="M19" s="55"/>
      <c r="N19" s="55"/>
      <c r="O19" s="55"/>
      <c r="P19" s="55"/>
      <c r="Q19" s="55"/>
      <c r="R19" s="55"/>
      <c r="S19" s="54"/>
      <c r="T19" s="55">
        <v>9.51316</v>
      </c>
      <c r="U19" s="55">
        <v>35.09316</v>
      </c>
      <c r="V19" s="55"/>
      <c r="W19" s="55"/>
      <c r="X19" s="55"/>
      <c r="Y19" s="55"/>
      <c r="Z19" s="55"/>
      <c r="AA19" s="55"/>
      <c r="AB19" s="54"/>
      <c r="AC19" s="37">
        <f t="shared" si="18"/>
        <v>19.71316</v>
      </c>
      <c r="AD19" s="37">
        <f t="shared" si="19"/>
        <v>48.893159999999995</v>
      </c>
      <c r="AE19" s="37">
        <f t="shared" si="20"/>
        <v>12.9</v>
      </c>
      <c r="AF19" s="37">
        <f t="shared" si="21"/>
        <v>11.4</v>
      </c>
      <c r="AG19" s="37">
        <f t="shared" si="22"/>
        <v>32.28</v>
      </c>
      <c r="AH19" s="37">
        <f t="shared" si="23"/>
        <v>52.56</v>
      </c>
      <c r="AI19" s="37">
        <f t="shared" si="15"/>
        <v>169.18</v>
      </c>
      <c r="AJ19" s="37">
        <f t="shared" si="16"/>
        <v>139.8</v>
      </c>
      <c r="AK19" s="37">
        <f t="shared" si="17"/>
        <v>17</v>
      </c>
    </row>
    <row r="20" spans="1:37" ht="12" customHeight="1">
      <c r="A20" s="52" t="s">
        <v>41</v>
      </c>
      <c r="B20" s="53">
        <v>3</v>
      </c>
      <c r="C20" s="55">
        <v>4.2</v>
      </c>
      <c r="D20" s="55"/>
      <c r="E20" s="55"/>
      <c r="F20" s="55"/>
      <c r="G20" s="55">
        <v>1.8</v>
      </c>
      <c r="H20" s="55">
        <v>2.56</v>
      </c>
      <c r="I20" s="55">
        <v>11.36</v>
      </c>
      <c r="J20" s="54"/>
      <c r="K20" s="55"/>
      <c r="L20" s="55"/>
      <c r="M20" s="55"/>
      <c r="N20" s="55"/>
      <c r="O20" s="55"/>
      <c r="P20" s="55"/>
      <c r="Q20" s="55"/>
      <c r="R20" s="55"/>
      <c r="S20" s="54"/>
      <c r="T20" s="55"/>
      <c r="U20" s="55"/>
      <c r="V20" s="55"/>
      <c r="W20" s="55"/>
      <c r="X20" s="55"/>
      <c r="Y20" s="55"/>
      <c r="Z20" s="55"/>
      <c r="AA20" s="55">
        <v>45.4812</v>
      </c>
      <c r="AB20" s="54"/>
      <c r="AC20" s="37">
        <f t="shared" si="18"/>
        <v>3</v>
      </c>
      <c r="AD20" s="37">
        <f t="shared" si="19"/>
        <v>4.2</v>
      </c>
      <c r="AE20" s="37">
        <f t="shared" si="20"/>
        <v>0</v>
      </c>
      <c r="AF20" s="37">
        <f t="shared" si="21"/>
        <v>0</v>
      </c>
      <c r="AG20" s="37">
        <f t="shared" si="22"/>
        <v>0</v>
      </c>
      <c r="AH20" s="37">
        <f t="shared" si="23"/>
        <v>1.8</v>
      </c>
      <c r="AI20" s="37">
        <f t="shared" si="15"/>
        <v>2.56</v>
      </c>
      <c r="AJ20" s="37">
        <f t="shared" si="16"/>
        <v>56.8412</v>
      </c>
      <c r="AK20" s="37">
        <f t="shared" si="17"/>
        <v>0</v>
      </c>
    </row>
    <row r="21" spans="1:37" ht="12" customHeight="1">
      <c r="A21" s="52" t="s">
        <v>79</v>
      </c>
      <c r="B21" s="53"/>
      <c r="C21" s="55">
        <v>28.1</v>
      </c>
      <c r="D21" s="55">
        <v>30.5</v>
      </c>
      <c r="E21" s="55">
        <v>2.4</v>
      </c>
      <c r="F21" s="55"/>
      <c r="G21" s="55"/>
      <c r="H21" s="55"/>
      <c r="I21" s="55"/>
      <c r="J21" s="54"/>
      <c r="K21" s="55"/>
      <c r="L21" s="55"/>
      <c r="M21" s="55"/>
      <c r="N21" s="55"/>
      <c r="O21" s="55"/>
      <c r="P21" s="55"/>
      <c r="Q21" s="55"/>
      <c r="R21" s="55"/>
      <c r="S21" s="54"/>
      <c r="T21" s="55"/>
      <c r="U21" s="55"/>
      <c r="V21" s="55"/>
      <c r="W21" s="55"/>
      <c r="X21" s="55"/>
      <c r="Y21" s="55"/>
      <c r="Z21" s="55"/>
      <c r="AA21" s="55"/>
      <c r="AB21" s="54"/>
      <c r="AC21" s="37">
        <f t="shared" si="18"/>
        <v>0</v>
      </c>
      <c r="AD21" s="37">
        <f t="shared" si="19"/>
        <v>28.1</v>
      </c>
      <c r="AE21" s="37">
        <f t="shared" si="20"/>
        <v>30.5</v>
      </c>
      <c r="AF21" s="37">
        <f t="shared" si="21"/>
        <v>2.4</v>
      </c>
      <c r="AG21" s="37">
        <f t="shared" si="22"/>
        <v>0</v>
      </c>
      <c r="AH21" s="37">
        <f t="shared" si="23"/>
        <v>0</v>
      </c>
      <c r="AI21" s="37">
        <f t="shared" si="15"/>
        <v>0</v>
      </c>
      <c r="AJ21" s="37">
        <f t="shared" si="16"/>
        <v>0</v>
      </c>
      <c r="AK21" s="37">
        <f t="shared" si="17"/>
        <v>0</v>
      </c>
    </row>
    <row r="22" spans="1:37" ht="12" customHeight="1">
      <c r="A22" s="52" t="s">
        <v>105</v>
      </c>
      <c r="B22" s="53"/>
      <c r="C22" s="55">
        <v>11.80492</v>
      </c>
      <c r="D22" s="55">
        <v>33.6</v>
      </c>
      <c r="E22" s="55">
        <v>19.6</v>
      </c>
      <c r="F22" s="55">
        <v>47.21178</v>
      </c>
      <c r="G22" s="55">
        <v>45.21068</v>
      </c>
      <c r="H22" s="55">
        <v>14.67767</v>
      </c>
      <c r="I22" s="55">
        <v>10.16</v>
      </c>
      <c r="J22" s="54">
        <v>6.8</v>
      </c>
      <c r="K22" s="55"/>
      <c r="L22" s="55"/>
      <c r="M22" s="55"/>
      <c r="N22" s="55"/>
      <c r="O22" s="55"/>
      <c r="P22" s="55"/>
      <c r="Q22" s="55">
        <v>22.52295</v>
      </c>
      <c r="R22" s="55">
        <v>15.3448</v>
      </c>
      <c r="S22" s="54"/>
      <c r="T22" s="55"/>
      <c r="U22" s="55"/>
      <c r="V22" s="55">
        <v>119.69335</v>
      </c>
      <c r="W22" s="55"/>
      <c r="X22" s="55">
        <v>135.72549</v>
      </c>
      <c r="Y22" s="55">
        <v>104.39244</v>
      </c>
      <c r="Z22" s="55">
        <v>200.18207</v>
      </c>
      <c r="AA22" s="55"/>
      <c r="AB22" s="54"/>
      <c r="AC22" s="37">
        <f t="shared" si="18"/>
        <v>0</v>
      </c>
      <c r="AD22" s="37">
        <f t="shared" si="19"/>
        <v>11.80492</v>
      </c>
      <c r="AE22" s="37">
        <f t="shared" si="20"/>
        <v>153.29335</v>
      </c>
      <c r="AF22" s="37">
        <f t="shared" si="21"/>
        <v>19.6</v>
      </c>
      <c r="AG22" s="37">
        <f t="shared" si="22"/>
        <v>182.93727</v>
      </c>
      <c r="AH22" s="37">
        <f t="shared" si="23"/>
        <v>149.60312</v>
      </c>
      <c r="AI22" s="37">
        <f t="shared" si="15"/>
        <v>237.38269000000003</v>
      </c>
      <c r="AJ22" s="37">
        <f t="shared" si="16"/>
        <v>25.5048</v>
      </c>
      <c r="AK22" s="37">
        <f t="shared" si="17"/>
        <v>6.8</v>
      </c>
    </row>
    <row r="23" spans="1:37" ht="12" customHeight="1">
      <c r="A23" s="52" t="s">
        <v>106</v>
      </c>
      <c r="B23" s="53"/>
      <c r="C23" s="55"/>
      <c r="D23" s="55"/>
      <c r="E23" s="55"/>
      <c r="F23" s="55">
        <v>1.8</v>
      </c>
      <c r="G23" s="55">
        <v>2.52</v>
      </c>
      <c r="H23" s="55"/>
      <c r="I23" s="55"/>
      <c r="J23" s="54"/>
      <c r="K23" s="55"/>
      <c r="L23" s="55"/>
      <c r="M23" s="55"/>
      <c r="N23" s="55"/>
      <c r="O23" s="55"/>
      <c r="P23" s="55"/>
      <c r="Q23" s="55"/>
      <c r="R23" s="55"/>
      <c r="S23" s="54"/>
      <c r="T23" s="55"/>
      <c r="U23" s="55"/>
      <c r="V23" s="55"/>
      <c r="W23" s="55"/>
      <c r="X23" s="55"/>
      <c r="Y23" s="55"/>
      <c r="Z23" s="55"/>
      <c r="AA23" s="55"/>
      <c r="AB23" s="54"/>
      <c r="AC23" s="37">
        <f t="shared" si="18"/>
        <v>0</v>
      </c>
      <c r="AD23" s="37">
        <f t="shared" si="19"/>
        <v>0</v>
      </c>
      <c r="AE23" s="37">
        <f t="shared" si="20"/>
        <v>0</v>
      </c>
      <c r="AF23" s="37">
        <f t="shared" si="21"/>
        <v>0</v>
      </c>
      <c r="AG23" s="37">
        <f t="shared" si="22"/>
        <v>1.8</v>
      </c>
      <c r="AH23" s="37">
        <f t="shared" si="23"/>
        <v>2.52</v>
      </c>
      <c r="AI23" s="37">
        <f t="shared" si="15"/>
        <v>0</v>
      </c>
      <c r="AJ23" s="37">
        <f t="shared" si="16"/>
        <v>0</v>
      </c>
      <c r="AK23" s="37">
        <f t="shared" si="17"/>
        <v>0</v>
      </c>
    </row>
    <row r="24" spans="1:37" ht="12" customHeight="1">
      <c r="A24" s="52" t="s">
        <v>42</v>
      </c>
      <c r="B24" s="53"/>
      <c r="C24" s="55">
        <v>7.8</v>
      </c>
      <c r="D24" s="55">
        <v>15.6</v>
      </c>
      <c r="E24" s="55">
        <v>5.7</v>
      </c>
      <c r="F24" s="55"/>
      <c r="G24" s="55">
        <v>1.8</v>
      </c>
      <c r="H24" s="55">
        <v>4.56</v>
      </c>
      <c r="I24" s="55">
        <v>4.8</v>
      </c>
      <c r="J24" s="54">
        <v>4.8</v>
      </c>
      <c r="K24" s="55"/>
      <c r="L24" s="55"/>
      <c r="M24" s="55"/>
      <c r="N24" s="55"/>
      <c r="O24" s="55"/>
      <c r="P24" s="55"/>
      <c r="Q24" s="55">
        <v>21.74341</v>
      </c>
      <c r="R24" s="55">
        <v>13.50921</v>
      </c>
      <c r="S24" s="54"/>
      <c r="T24" s="55">
        <v>37.6024</v>
      </c>
      <c r="U24" s="55">
        <v>47.5</v>
      </c>
      <c r="V24" s="55">
        <v>47.5</v>
      </c>
      <c r="W24" s="55"/>
      <c r="X24" s="55"/>
      <c r="Y24" s="55"/>
      <c r="Z24" s="55"/>
      <c r="AA24" s="55"/>
      <c r="AB24" s="54">
        <v>1.5744</v>
      </c>
      <c r="AC24" s="37">
        <f t="shared" si="18"/>
        <v>37.6024</v>
      </c>
      <c r="AD24" s="37">
        <f t="shared" si="19"/>
        <v>55.3</v>
      </c>
      <c r="AE24" s="37">
        <f t="shared" si="20"/>
        <v>63.1</v>
      </c>
      <c r="AF24" s="37">
        <f t="shared" si="21"/>
        <v>5.7</v>
      </c>
      <c r="AG24" s="37">
        <f t="shared" si="22"/>
        <v>0</v>
      </c>
      <c r="AH24" s="37">
        <f t="shared" si="23"/>
        <v>1.8</v>
      </c>
      <c r="AI24" s="37">
        <f t="shared" si="15"/>
        <v>26.30341</v>
      </c>
      <c r="AJ24" s="37">
        <f t="shared" si="16"/>
        <v>18.30921</v>
      </c>
      <c r="AK24" s="37">
        <f t="shared" si="17"/>
        <v>6.3744</v>
      </c>
    </row>
    <row r="25" spans="1:37" ht="12" customHeight="1">
      <c r="A25" s="52" t="s">
        <v>142</v>
      </c>
      <c r="B25" s="53"/>
      <c r="C25" s="55"/>
      <c r="D25" s="55"/>
      <c r="E25" s="55"/>
      <c r="F25" s="55"/>
      <c r="G25" s="55"/>
      <c r="H25" s="55"/>
      <c r="I25" s="55"/>
      <c r="J25" s="54">
        <v>4</v>
      </c>
      <c r="K25" s="55"/>
      <c r="L25" s="55"/>
      <c r="M25" s="55"/>
      <c r="N25" s="55"/>
      <c r="O25" s="55"/>
      <c r="P25" s="55"/>
      <c r="Q25" s="55"/>
      <c r="R25" s="55"/>
      <c r="S25" s="54"/>
      <c r="T25" s="55"/>
      <c r="U25" s="55"/>
      <c r="V25" s="55"/>
      <c r="W25" s="55"/>
      <c r="X25" s="55"/>
      <c r="Y25" s="55"/>
      <c r="Z25" s="55"/>
      <c r="AA25" s="55"/>
      <c r="AB25" s="54"/>
      <c r="AC25" s="37">
        <f t="shared" si="18"/>
        <v>0</v>
      </c>
      <c r="AD25" s="37">
        <f t="shared" si="19"/>
        <v>0</v>
      </c>
      <c r="AE25" s="37">
        <f t="shared" si="20"/>
        <v>0</v>
      </c>
      <c r="AF25" s="37">
        <f t="shared" si="21"/>
        <v>0</v>
      </c>
      <c r="AG25" s="37">
        <f t="shared" si="22"/>
        <v>0</v>
      </c>
      <c r="AH25" s="37">
        <f t="shared" si="23"/>
        <v>0</v>
      </c>
      <c r="AI25" s="37">
        <f t="shared" si="15"/>
        <v>0</v>
      </c>
      <c r="AJ25" s="37">
        <f t="shared" si="16"/>
        <v>0</v>
      </c>
      <c r="AK25" s="37">
        <f t="shared" si="17"/>
        <v>4</v>
      </c>
    </row>
    <row r="26" spans="1:37" ht="12" customHeight="1">
      <c r="A26" s="52" t="s">
        <v>125</v>
      </c>
      <c r="B26" s="53"/>
      <c r="C26" s="55"/>
      <c r="D26" s="55"/>
      <c r="E26" s="55"/>
      <c r="F26" s="55"/>
      <c r="G26" s="55"/>
      <c r="H26" s="55"/>
      <c r="I26" s="55">
        <v>4</v>
      </c>
      <c r="J26" s="54">
        <v>5.6</v>
      </c>
      <c r="K26" s="55"/>
      <c r="L26" s="55"/>
      <c r="M26" s="55"/>
      <c r="N26" s="55"/>
      <c r="O26" s="55"/>
      <c r="P26" s="55"/>
      <c r="Q26" s="55"/>
      <c r="R26" s="55"/>
      <c r="S26" s="54"/>
      <c r="T26" s="55"/>
      <c r="U26" s="55"/>
      <c r="V26" s="55"/>
      <c r="W26" s="55"/>
      <c r="X26" s="55"/>
      <c r="Y26" s="55"/>
      <c r="Z26" s="55"/>
      <c r="AA26" s="55"/>
      <c r="AB26" s="54">
        <v>7.25758</v>
      </c>
      <c r="AC26" s="37">
        <f t="shared" si="18"/>
        <v>0</v>
      </c>
      <c r="AD26" s="37">
        <f t="shared" si="19"/>
        <v>0</v>
      </c>
      <c r="AE26" s="37">
        <f t="shared" si="20"/>
        <v>0</v>
      </c>
      <c r="AF26" s="37">
        <f t="shared" si="21"/>
        <v>0</v>
      </c>
      <c r="AG26" s="37">
        <f t="shared" si="22"/>
        <v>0</v>
      </c>
      <c r="AH26" s="37">
        <f t="shared" si="23"/>
        <v>0</v>
      </c>
      <c r="AI26" s="37">
        <f t="shared" si="15"/>
        <v>0</v>
      </c>
      <c r="AJ26" s="37">
        <f t="shared" si="16"/>
        <v>4</v>
      </c>
      <c r="AK26" s="37">
        <f t="shared" si="17"/>
        <v>12.857579999999999</v>
      </c>
    </row>
    <row r="27" spans="1:37" ht="12" customHeight="1">
      <c r="A27" s="52" t="s">
        <v>98</v>
      </c>
      <c r="B27" s="53"/>
      <c r="C27" s="55"/>
      <c r="D27" s="55"/>
      <c r="E27" s="55"/>
      <c r="F27" s="55"/>
      <c r="G27" s="55">
        <v>11</v>
      </c>
      <c r="H27" s="55">
        <v>13.2</v>
      </c>
      <c r="I27" s="55">
        <v>13.2</v>
      </c>
      <c r="J27" s="54">
        <v>1.1</v>
      </c>
      <c r="K27" s="55"/>
      <c r="L27" s="55"/>
      <c r="M27" s="55"/>
      <c r="N27" s="55"/>
      <c r="O27" s="55"/>
      <c r="P27" s="55"/>
      <c r="Q27" s="55"/>
      <c r="R27" s="55"/>
      <c r="S27" s="54"/>
      <c r="T27" s="55"/>
      <c r="U27" s="55"/>
      <c r="V27" s="55"/>
      <c r="W27" s="55"/>
      <c r="X27" s="55"/>
      <c r="Y27" s="55"/>
      <c r="Z27" s="55"/>
      <c r="AA27" s="55"/>
      <c r="AB27" s="54"/>
      <c r="AC27" s="37">
        <f t="shared" si="18"/>
        <v>0</v>
      </c>
      <c r="AD27" s="37">
        <f t="shared" si="19"/>
        <v>0</v>
      </c>
      <c r="AE27" s="37">
        <f t="shared" si="20"/>
        <v>0</v>
      </c>
      <c r="AF27" s="37">
        <f t="shared" si="21"/>
        <v>0</v>
      </c>
      <c r="AG27" s="37">
        <f t="shared" si="22"/>
        <v>0</v>
      </c>
      <c r="AH27" s="37">
        <f t="shared" si="23"/>
        <v>11</v>
      </c>
      <c r="AI27" s="37">
        <f t="shared" si="15"/>
        <v>13.2</v>
      </c>
      <c r="AJ27" s="37">
        <f t="shared" si="16"/>
        <v>13.2</v>
      </c>
      <c r="AK27" s="37">
        <f t="shared" si="17"/>
        <v>1.1</v>
      </c>
    </row>
    <row r="28" spans="1:37" ht="12" customHeight="1">
      <c r="A28" s="52" t="s">
        <v>90</v>
      </c>
      <c r="B28" s="53"/>
      <c r="C28" s="55"/>
      <c r="D28" s="55"/>
      <c r="E28" s="55"/>
      <c r="F28" s="55">
        <v>1.8</v>
      </c>
      <c r="G28" s="55">
        <v>2.52</v>
      </c>
      <c r="H28" s="55"/>
      <c r="I28" s="55"/>
      <c r="J28" s="54">
        <v>2</v>
      </c>
      <c r="K28" s="55"/>
      <c r="L28" s="55"/>
      <c r="M28" s="55"/>
      <c r="N28" s="55"/>
      <c r="O28" s="55"/>
      <c r="P28" s="55"/>
      <c r="Q28" s="55"/>
      <c r="R28" s="55"/>
      <c r="S28" s="54"/>
      <c r="T28" s="55"/>
      <c r="U28" s="55"/>
      <c r="V28" s="55"/>
      <c r="W28" s="55"/>
      <c r="X28" s="55"/>
      <c r="Y28" s="55"/>
      <c r="Z28" s="55"/>
      <c r="AA28" s="55"/>
      <c r="AB28" s="54"/>
      <c r="AC28" s="37">
        <f t="shared" si="18"/>
        <v>0</v>
      </c>
      <c r="AD28" s="37">
        <f t="shared" si="19"/>
        <v>0</v>
      </c>
      <c r="AE28" s="37">
        <f t="shared" si="20"/>
        <v>0</v>
      </c>
      <c r="AF28" s="37">
        <f t="shared" si="21"/>
        <v>0</v>
      </c>
      <c r="AG28" s="37">
        <f t="shared" si="22"/>
        <v>1.8</v>
      </c>
      <c r="AH28" s="37">
        <f t="shared" si="23"/>
        <v>2.52</v>
      </c>
      <c r="AI28" s="37">
        <f t="shared" si="15"/>
        <v>0</v>
      </c>
      <c r="AJ28" s="37">
        <f t="shared" si="16"/>
        <v>0</v>
      </c>
      <c r="AK28" s="37">
        <f t="shared" si="17"/>
        <v>2</v>
      </c>
    </row>
    <row r="29" spans="1:37" ht="12" customHeight="1">
      <c r="A29" s="52" t="s">
        <v>126</v>
      </c>
      <c r="B29" s="53"/>
      <c r="C29" s="55"/>
      <c r="D29" s="55"/>
      <c r="E29" s="55"/>
      <c r="F29" s="55"/>
      <c r="G29" s="55"/>
      <c r="H29" s="55"/>
      <c r="I29" s="55"/>
      <c r="J29" s="54">
        <v>14.2</v>
      </c>
      <c r="K29" s="55"/>
      <c r="L29" s="55"/>
      <c r="M29" s="55"/>
      <c r="N29" s="55"/>
      <c r="O29" s="55"/>
      <c r="P29" s="55"/>
      <c r="Q29" s="55"/>
      <c r="R29" s="55"/>
      <c r="S29" s="54"/>
      <c r="T29" s="55"/>
      <c r="U29" s="55"/>
      <c r="V29" s="55"/>
      <c r="W29" s="55"/>
      <c r="X29" s="55"/>
      <c r="Y29" s="55"/>
      <c r="Z29" s="55"/>
      <c r="AA29" s="55">
        <v>50</v>
      </c>
      <c r="AB29" s="54">
        <v>131.222</v>
      </c>
      <c r="AC29" s="37">
        <f t="shared" si="18"/>
        <v>0</v>
      </c>
      <c r="AD29" s="37">
        <f t="shared" si="19"/>
        <v>0</v>
      </c>
      <c r="AE29" s="37">
        <f t="shared" si="20"/>
        <v>0</v>
      </c>
      <c r="AF29" s="37">
        <f t="shared" si="21"/>
        <v>0</v>
      </c>
      <c r="AG29" s="37">
        <f t="shared" si="22"/>
        <v>0</v>
      </c>
      <c r="AH29" s="37">
        <f t="shared" si="23"/>
        <v>0</v>
      </c>
      <c r="AI29" s="37">
        <f t="shared" si="15"/>
        <v>0</v>
      </c>
      <c r="AJ29" s="37">
        <f t="shared" si="16"/>
        <v>50</v>
      </c>
      <c r="AK29" s="37">
        <f t="shared" si="17"/>
        <v>145.422</v>
      </c>
    </row>
    <row r="30" spans="1:37" ht="12" customHeight="1">
      <c r="A30" s="52" t="s">
        <v>43</v>
      </c>
      <c r="B30" s="53">
        <v>201.4</v>
      </c>
      <c r="C30" s="55">
        <v>232.82123</v>
      </c>
      <c r="D30" s="55">
        <v>128.05068</v>
      </c>
      <c r="E30" s="55">
        <v>72.89178</v>
      </c>
      <c r="F30" s="55">
        <v>78.6</v>
      </c>
      <c r="G30" s="55">
        <v>158.346</v>
      </c>
      <c r="H30" s="55">
        <v>186.01</v>
      </c>
      <c r="I30" s="55">
        <v>224.944</v>
      </c>
      <c r="J30" s="54">
        <v>213.07</v>
      </c>
      <c r="K30" s="55"/>
      <c r="L30" s="55"/>
      <c r="M30" s="55"/>
      <c r="N30" s="55"/>
      <c r="O30" s="55"/>
      <c r="P30" s="55"/>
      <c r="Q30" s="55"/>
      <c r="R30" s="55"/>
      <c r="S30" s="54"/>
      <c r="T30" s="55"/>
      <c r="U30" s="55">
        <v>164.96339</v>
      </c>
      <c r="V30" s="55">
        <v>25</v>
      </c>
      <c r="W30" s="55"/>
      <c r="X30" s="55">
        <v>70.753</v>
      </c>
      <c r="Y30" s="55">
        <v>445.71563</v>
      </c>
      <c r="Z30" s="55">
        <v>225.61356</v>
      </c>
      <c r="AA30" s="55">
        <v>97.29163</v>
      </c>
      <c r="AB30" s="54">
        <v>15.70166</v>
      </c>
      <c r="AC30" s="37">
        <f t="shared" si="18"/>
        <v>201.4</v>
      </c>
      <c r="AD30" s="37">
        <f t="shared" si="19"/>
        <v>397.78462</v>
      </c>
      <c r="AE30" s="37">
        <f t="shared" si="20"/>
        <v>153.05068</v>
      </c>
      <c r="AF30" s="37">
        <f t="shared" si="21"/>
        <v>72.89178</v>
      </c>
      <c r="AG30" s="37">
        <f t="shared" si="22"/>
        <v>149.353</v>
      </c>
      <c r="AH30" s="37">
        <f t="shared" si="23"/>
        <v>604.0616299999999</v>
      </c>
      <c r="AI30" s="37">
        <f t="shared" si="15"/>
        <v>411.62356</v>
      </c>
      <c r="AJ30" s="37">
        <f t="shared" si="16"/>
        <v>322.23563</v>
      </c>
      <c r="AK30" s="37">
        <f t="shared" si="17"/>
        <v>228.77166</v>
      </c>
    </row>
    <row r="31" spans="1:37" ht="12" customHeight="1">
      <c r="A31" s="52" t="s">
        <v>44</v>
      </c>
      <c r="B31" s="53">
        <v>5.7</v>
      </c>
      <c r="C31" s="55">
        <v>12.86712</v>
      </c>
      <c r="D31" s="55">
        <v>44.67424</v>
      </c>
      <c r="E31" s="55">
        <v>65.64246</v>
      </c>
      <c r="F31" s="55">
        <v>44.6</v>
      </c>
      <c r="G31" s="55">
        <v>21.48</v>
      </c>
      <c r="H31" s="55">
        <v>4</v>
      </c>
      <c r="I31" s="55">
        <v>7.6</v>
      </c>
      <c r="J31" s="54">
        <v>6.8</v>
      </c>
      <c r="K31" s="55"/>
      <c r="L31" s="55"/>
      <c r="M31" s="55"/>
      <c r="N31" s="55"/>
      <c r="O31" s="55"/>
      <c r="P31" s="55"/>
      <c r="Q31" s="55"/>
      <c r="R31" s="55"/>
      <c r="S31" s="54"/>
      <c r="T31" s="55">
        <v>38</v>
      </c>
      <c r="U31" s="55">
        <v>100.7875</v>
      </c>
      <c r="V31" s="55">
        <v>6.2625</v>
      </c>
      <c r="W31" s="55"/>
      <c r="X31" s="55"/>
      <c r="Y31" s="55"/>
      <c r="Z31" s="55">
        <v>16</v>
      </c>
      <c r="AA31" s="55"/>
      <c r="AB31" s="54"/>
      <c r="AC31" s="37">
        <f t="shared" si="18"/>
        <v>43.7</v>
      </c>
      <c r="AD31" s="37">
        <f t="shared" si="19"/>
        <v>113.65462</v>
      </c>
      <c r="AE31" s="37">
        <f t="shared" si="20"/>
        <v>50.93674</v>
      </c>
      <c r="AF31" s="37">
        <f t="shared" si="21"/>
        <v>65.64246</v>
      </c>
      <c r="AG31" s="37">
        <f t="shared" si="22"/>
        <v>44.6</v>
      </c>
      <c r="AH31" s="37">
        <f t="shared" si="23"/>
        <v>21.48</v>
      </c>
      <c r="AI31" s="37">
        <f t="shared" si="15"/>
        <v>20</v>
      </c>
      <c r="AJ31" s="37">
        <f t="shared" si="16"/>
        <v>7.6</v>
      </c>
      <c r="AK31" s="37">
        <f t="shared" si="17"/>
        <v>6.8</v>
      </c>
    </row>
    <row r="32" spans="1:37" ht="12" customHeight="1">
      <c r="A32" s="52" t="s">
        <v>45</v>
      </c>
      <c r="B32" s="53">
        <v>14.4</v>
      </c>
      <c r="C32" s="55">
        <v>13.5</v>
      </c>
      <c r="D32" s="55">
        <v>16.64718</v>
      </c>
      <c r="E32" s="55">
        <v>19.93073</v>
      </c>
      <c r="F32" s="55">
        <v>43.81804</v>
      </c>
      <c r="G32" s="55">
        <v>42.912</v>
      </c>
      <c r="H32" s="55">
        <v>43</v>
      </c>
      <c r="I32" s="55">
        <v>22</v>
      </c>
      <c r="J32" s="54">
        <v>36.9</v>
      </c>
      <c r="K32" s="55"/>
      <c r="L32" s="55"/>
      <c r="M32" s="55"/>
      <c r="N32" s="55"/>
      <c r="O32" s="55"/>
      <c r="P32" s="55"/>
      <c r="Q32" s="55"/>
      <c r="R32" s="55"/>
      <c r="S32" s="54"/>
      <c r="T32" s="55"/>
      <c r="U32" s="55">
        <v>62.5</v>
      </c>
      <c r="V32" s="55">
        <v>10.147</v>
      </c>
      <c r="W32" s="55">
        <v>7.25</v>
      </c>
      <c r="X32" s="55">
        <v>20.05</v>
      </c>
      <c r="Y32" s="55">
        <v>43.45</v>
      </c>
      <c r="Z32" s="55">
        <v>13</v>
      </c>
      <c r="AA32" s="55">
        <v>167</v>
      </c>
      <c r="AB32" s="54">
        <v>3.68504</v>
      </c>
      <c r="AC32" s="37">
        <f t="shared" si="9"/>
        <v>14.4</v>
      </c>
      <c r="AD32" s="37">
        <f t="shared" si="10"/>
        <v>76</v>
      </c>
      <c r="AE32" s="37">
        <f t="shared" si="11"/>
        <v>26.794179999999997</v>
      </c>
      <c r="AF32" s="37">
        <f t="shared" si="12"/>
        <v>27.18073</v>
      </c>
      <c r="AG32" s="37">
        <f t="shared" si="13"/>
        <v>63.86804000000001</v>
      </c>
      <c r="AH32" s="37">
        <f t="shared" si="14"/>
        <v>86.362</v>
      </c>
      <c r="AI32" s="37">
        <f aca="true" t="shared" si="24" ref="AI32:AI45">SUM(H32+Q32+Z32)</f>
        <v>56</v>
      </c>
      <c r="AJ32" s="37">
        <f aca="true" t="shared" si="25" ref="AJ32:AK45">SUM(I32+R32+AA32)</f>
        <v>189</v>
      </c>
      <c r="AK32" s="37">
        <f t="shared" si="25"/>
        <v>40.58504</v>
      </c>
    </row>
    <row r="33" spans="1:37" ht="12" customHeight="1">
      <c r="A33" s="52" t="s">
        <v>46</v>
      </c>
      <c r="B33" s="53">
        <v>8.1</v>
      </c>
      <c r="C33" s="55">
        <v>9</v>
      </c>
      <c r="D33" s="55"/>
      <c r="E33" s="55"/>
      <c r="F33" s="55">
        <v>0.3</v>
      </c>
      <c r="G33" s="55">
        <v>3.6</v>
      </c>
      <c r="H33" s="55">
        <v>3.1</v>
      </c>
      <c r="I33" s="55">
        <v>3</v>
      </c>
      <c r="J33" s="54">
        <v>43.37</v>
      </c>
      <c r="K33" s="55"/>
      <c r="L33" s="55"/>
      <c r="M33" s="55"/>
      <c r="N33" s="55"/>
      <c r="O33" s="55"/>
      <c r="P33" s="55"/>
      <c r="Q33" s="55"/>
      <c r="R33" s="55"/>
      <c r="S33" s="54"/>
      <c r="T33" s="55"/>
      <c r="U33" s="55"/>
      <c r="V33" s="55"/>
      <c r="W33" s="55"/>
      <c r="X33" s="55"/>
      <c r="Y33" s="55"/>
      <c r="Z33" s="55"/>
      <c r="AA33" s="55"/>
      <c r="AB33" s="54">
        <v>120.75</v>
      </c>
      <c r="AC33" s="37">
        <f t="shared" si="9"/>
        <v>8.1</v>
      </c>
      <c r="AD33" s="37">
        <f t="shared" si="10"/>
        <v>9</v>
      </c>
      <c r="AE33" s="37">
        <f t="shared" si="11"/>
        <v>0</v>
      </c>
      <c r="AF33" s="37">
        <f t="shared" si="12"/>
        <v>0</v>
      </c>
      <c r="AG33" s="37">
        <f t="shared" si="13"/>
        <v>0.3</v>
      </c>
      <c r="AH33" s="37">
        <f t="shared" si="14"/>
        <v>3.6</v>
      </c>
      <c r="AI33" s="37">
        <f t="shared" si="24"/>
        <v>3.1</v>
      </c>
      <c r="AJ33" s="37">
        <f t="shared" si="25"/>
        <v>3</v>
      </c>
      <c r="AK33" s="37">
        <f t="shared" si="25"/>
        <v>164.12</v>
      </c>
    </row>
    <row r="34" spans="1:37" ht="12" customHeight="1">
      <c r="A34" s="52" t="s">
        <v>107</v>
      </c>
      <c r="B34" s="53"/>
      <c r="C34" s="55"/>
      <c r="D34" s="55"/>
      <c r="E34" s="55"/>
      <c r="F34" s="55"/>
      <c r="G34" s="55"/>
      <c r="H34" s="55"/>
      <c r="I34" s="55">
        <v>4</v>
      </c>
      <c r="J34" s="54">
        <v>5.6</v>
      </c>
      <c r="K34" s="55"/>
      <c r="L34" s="55"/>
      <c r="M34" s="55"/>
      <c r="N34" s="55"/>
      <c r="O34" s="55"/>
      <c r="P34" s="55"/>
      <c r="Q34" s="55">
        <v>42.83776</v>
      </c>
      <c r="R34" s="55">
        <v>35.01722</v>
      </c>
      <c r="S34" s="54"/>
      <c r="T34" s="55"/>
      <c r="U34" s="55"/>
      <c r="V34" s="55"/>
      <c r="W34" s="55"/>
      <c r="X34" s="55"/>
      <c r="Y34" s="55"/>
      <c r="Z34" s="55"/>
      <c r="AA34" s="55"/>
      <c r="AB34" s="54"/>
      <c r="AC34" s="37">
        <f t="shared" si="9"/>
        <v>0</v>
      </c>
      <c r="AD34" s="37">
        <f t="shared" si="10"/>
        <v>0</v>
      </c>
      <c r="AE34" s="37">
        <f t="shared" si="11"/>
        <v>0</v>
      </c>
      <c r="AF34" s="37">
        <f t="shared" si="12"/>
        <v>0</v>
      </c>
      <c r="AG34" s="37">
        <f t="shared" si="13"/>
        <v>0</v>
      </c>
      <c r="AH34" s="37">
        <f t="shared" si="14"/>
        <v>0</v>
      </c>
      <c r="AI34" s="37">
        <f t="shared" si="24"/>
        <v>42.83776</v>
      </c>
      <c r="AJ34" s="37">
        <f t="shared" si="25"/>
        <v>39.01722</v>
      </c>
      <c r="AK34" s="37">
        <f t="shared" si="25"/>
        <v>5.6</v>
      </c>
    </row>
    <row r="35" spans="1:37" ht="12" customHeight="1">
      <c r="A35" s="52" t="s">
        <v>47</v>
      </c>
      <c r="B35" s="53">
        <v>3.67646</v>
      </c>
      <c r="C35" s="55">
        <v>4.5</v>
      </c>
      <c r="D35" s="55">
        <v>55.84274</v>
      </c>
      <c r="E35" s="55">
        <v>77.91028</v>
      </c>
      <c r="F35" s="55">
        <v>50.26377</v>
      </c>
      <c r="G35" s="55">
        <v>69.58</v>
      </c>
      <c r="H35" s="55">
        <v>59.04</v>
      </c>
      <c r="I35" s="55">
        <v>4.38</v>
      </c>
      <c r="J35" s="54">
        <v>9.9</v>
      </c>
      <c r="K35" s="55"/>
      <c r="L35" s="55"/>
      <c r="M35" s="55"/>
      <c r="N35" s="55"/>
      <c r="O35" s="55"/>
      <c r="P35" s="55"/>
      <c r="Q35" s="55"/>
      <c r="R35" s="55"/>
      <c r="S35" s="54"/>
      <c r="T35" s="55">
        <v>63.3</v>
      </c>
      <c r="U35" s="55">
        <v>59.93029</v>
      </c>
      <c r="V35" s="55">
        <v>71.8545</v>
      </c>
      <c r="W35" s="55">
        <v>2.38657</v>
      </c>
      <c r="X35" s="55"/>
      <c r="Y35" s="55">
        <v>78.4915</v>
      </c>
      <c r="Z35" s="55"/>
      <c r="AA35" s="55">
        <v>14.7</v>
      </c>
      <c r="AB35" s="54"/>
      <c r="AC35" s="37">
        <f t="shared" si="9"/>
        <v>66.97646</v>
      </c>
      <c r="AD35" s="37">
        <f t="shared" si="10"/>
        <v>64.43029</v>
      </c>
      <c r="AE35" s="37">
        <f t="shared" si="11"/>
        <v>127.69724</v>
      </c>
      <c r="AF35" s="37">
        <f t="shared" si="12"/>
        <v>80.29685</v>
      </c>
      <c r="AG35" s="37">
        <f t="shared" si="13"/>
        <v>50.26377</v>
      </c>
      <c r="AH35" s="37">
        <f t="shared" si="14"/>
        <v>148.07150000000001</v>
      </c>
      <c r="AI35" s="37">
        <f t="shared" si="24"/>
        <v>59.04</v>
      </c>
      <c r="AJ35" s="37">
        <f t="shared" si="25"/>
        <v>19.08</v>
      </c>
      <c r="AK35" s="37">
        <f t="shared" si="25"/>
        <v>9.9</v>
      </c>
    </row>
    <row r="36" spans="1:37" ht="12" customHeight="1">
      <c r="A36" s="52" t="s">
        <v>108</v>
      </c>
      <c r="B36" s="53"/>
      <c r="C36" s="55"/>
      <c r="D36" s="55"/>
      <c r="E36" s="55"/>
      <c r="F36" s="55"/>
      <c r="G36" s="55">
        <v>3.6</v>
      </c>
      <c r="H36" s="55">
        <v>11.36</v>
      </c>
      <c r="I36" s="55">
        <v>30.966</v>
      </c>
      <c r="J36" s="54">
        <v>21.322</v>
      </c>
      <c r="K36" s="55"/>
      <c r="L36" s="55"/>
      <c r="M36" s="55"/>
      <c r="N36" s="55"/>
      <c r="O36" s="55"/>
      <c r="P36" s="55"/>
      <c r="Q36" s="55"/>
      <c r="R36" s="55">
        <v>114.90349</v>
      </c>
      <c r="S36" s="54">
        <v>314.45259</v>
      </c>
      <c r="T36" s="55"/>
      <c r="U36" s="55"/>
      <c r="V36" s="55"/>
      <c r="W36" s="55"/>
      <c r="X36" s="55"/>
      <c r="Y36" s="55"/>
      <c r="Z36" s="55">
        <v>4.44</v>
      </c>
      <c r="AA36" s="55">
        <v>5.4</v>
      </c>
      <c r="AB36" s="54">
        <v>6.08188</v>
      </c>
      <c r="AC36" s="37">
        <f t="shared" si="9"/>
        <v>0</v>
      </c>
      <c r="AD36" s="37">
        <f t="shared" si="10"/>
        <v>0</v>
      </c>
      <c r="AE36" s="37">
        <f t="shared" si="11"/>
        <v>0</v>
      </c>
      <c r="AF36" s="37">
        <f t="shared" si="12"/>
        <v>0</v>
      </c>
      <c r="AG36" s="37">
        <f t="shared" si="13"/>
        <v>0</v>
      </c>
      <c r="AH36" s="37">
        <f t="shared" si="14"/>
        <v>3.6</v>
      </c>
      <c r="AI36" s="37">
        <f t="shared" si="24"/>
        <v>15.8</v>
      </c>
      <c r="AJ36" s="37">
        <f t="shared" si="25"/>
        <v>151.26949000000002</v>
      </c>
      <c r="AK36" s="37">
        <f t="shared" si="25"/>
        <v>341.85647</v>
      </c>
    </row>
    <row r="37" spans="1:37" ht="12" customHeight="1">
      <c r="A37" s="52" t="s">
        <v>127</v>
      </c>
      <c r="B37" s="53"/>
      <c r="C37" s="55"/>
      <c r="D37" s="55">
        <v>0.9</v>
      </c>
      <c r="E37" s="55">
        <v>5.7</v>
      </c>
      <c r="F37" s="55">
        <v>37.56</v>
      </c>
      <c r="G37" s="55">
        <v>66.6</v>
      </c>
      <c r="H37" s="55">
        <v>26.93</v>
      </c>
      <c r="I37" s="55">
        <v>14.6</v>
      </c>
      <c r="J37" s="54">
        <v>18.7</v>
      </c>
      <c r="K37" s="55"/>
      <c r="L37" s="55"/>
      <c r="M37" s="55"/>
      <c r="N37" s="55"/>
      <c r="O37" s="55"/>
      <c r="P37" s="55"/>
      <c r="Q37" s="55"/>
      <c r="R37" s="55"/>
      <c r="S37" s="54"/>
      <c r="T37" s="55"/>
      <c r="U37" s="55"/>
      <c r="V37" s="55"/>
      <c r="W37" s="55"/>
      <c r="X37" s="55">
        <v>30.797</v>
      </c>
      <c r="Y37" s="55"/>
      <c r="Z37" s="55"/>
      <c r="AA37" s="55"/>
      <c r="AB37" s="54"/>
      <c r="AC37" s="37">
        <f t="shared" si="9"/>
        <v>0</v>
      </c>
      <c r="AD37" s="37">
        <f t="shared" si="10"/>
        <v>0</v>
      </c>
      <c r="AE37" s="37">
        <f t="shared" si="11"/>
        <v>0.9</v>
      </c>
      <c r="AF37" s="37">
        <f t="shared" si="12"/>
        <v>5.7</v>
      </c>
      <c r="AG37" s="37">
        <f t="shared" si="13"/>
        <v>68.357</v>
      </c>
      <c r="AH37" s="37">
        <f t="shared" si="14"/>
        <v>66.6</v>
      </c>
      <c r="AI37" s="37">
        <f t="shared" si="24"/>
        <v>26.93</v>
      </c>
      <c r="AJ37" s="37">
        <f t="shared" si="25"/>
        <v>14.6</v>
      </c>
      <c r="AK37" s="37">
        <f t="shared" si="25"/>
        <v>18.7</v>
      </c>
    </row>
    <row r="38" spans="1:37" ht="12" customHeight="1">
      <c r="A38" s="52" t="s">
        <v>128</v>
      </c>
      <c r="B38" s="53"/>
      <c r="C38" s="55"/>
      <c r="D38" s="55"/>
      <c r="E38" s="55"/>
      <c r="F38" s="55"/>
      <c r="G38" s="55">
        <v>1.8</v>
      </c>
      <c r="H38" s="55">
        <v>2.56</v>
      </c>
      <c r="I38" s="55"/>
      <c r="J38" s="54"/>
      <c r="K38" s="55"/>
      <c r="L38" s="55"/>
      <c r="M38" s="55"/>
      <c r="N38" s="55"/>
      <c r="O38" s="55"/>
      <c r="P38" s="55"/>
      <c r="Q38" s="55"/>
      <c r="R38" s="55"/>
      <c r="S38" s="54"/>
      <c r="T38" s="55"/>
      <c r="U38" s="55"/>
      <c r="V38" s="55"/>
      <c r="W38" s="55"/>
      <c r="X38" s="55"/>
      <c r="Y38" s="55"/>
      <c r="Z38" s="55"/>
      <c r="AA38" s="55"/>
      <c r="AB38" s="54"/>
      <c r="AC38" s="37">
        <f t="shared" si="9"/>
        <v>0</v>
      </c>
      <c r="AD38" s="37">
        <f t="shared" si="10"/>
        <v>0</v>
      </c>
      <c r="AE38" s="37">
        <f t="shared" si="11"/>
        <v>0</v>
      </c>
      <c r="AF38" s="37">
        <f t="shared" si="12"/>
        <v>0</v>
      </c>
      <c r="AG38" s="37">
        <f t="shared" si="13"/>
        <v>0</v>
      </c>
      <c r="AH38" s="37">
        <f t="shared" si="14"/>
        <v>1.8</v>
      </c>
      <c r="AI38" s="37">
        <f t="shared" si="24"/>
        <v>2.56</v>
      </c>
      <c r="AJ38" s="37">
        <f t="shared" si="25"/>
        <v>0</v>
      </c>
      <c r="AK38" s="37">
        <f t="shared" si="25"/>
        <v>0</v>
      </c>
    </row>
    <row r="39" spans="1:37" ht="12" customHeight="1">
      <c r="A39" s="52" t="s">
        <v>91</v>
      </c>
      <c r="B39" s="53"/>
      <c r="C39" s="55"/>
      <c r="D39" s="55"/>
      <c r="E39" s="55"/>
      <c r="F39" s="55"/>
      <c r="G39" s="55"/>
      <c r="H39" s="55"/>
      <c r="I39" s="55"/>
      <c r="J39" s="54"/>
      <c r="K39" s="55"/>
      <c r="L39" s="55"/>
      <c r="M39" s="55"/>
      <c r="N39" s="55"/>
      <c r="O39" s="55"/>
      <c r="P39" s="55"/>
      <c r="Q39" s="55"/>
      <c r="R39" s="55"/>
      <c r="S39" s="54"/>
      <c r="T39" s="55"/>
      <c r="U39" s="55"/>
      <c r="V39" s="55"/>
      <c r="W39" s="55"/>
      <c r="X39" s="55">
        <v>124.125</v>
      </c>
      <c r="Y39" s="55">
        <v>19.125</v>
      </c>
      <c r="Z39" s="55">
        <v>105</v>
      </c>
      <c r="AA39" s="55"/>
      <c r="AB39" s="54"/>
      <c r="AC39" s="37">
        <f t="shared" si="9"/>
        <v>0</v>
      </c>
      <c r="AD39" s="37">
        <f t="shared" si="10"/>
        <v>0</v>
      </c>
      <c r="AE39" s="37">
        <f t="shared" si="11"/>
        <v>0</v>
      </c>
      <c r="AF39" s="37">
        <f t="shared" si="12"/>
        <v>0</v>
      </c>
      <c r="AG39" s="37">
        <f t="shared" si="13"/>
        <v>124.125</v>
      </c>
      <c r="AH39" s="37">
        <f t="shared" si="14"/>
        <v>19.125</v>
      </c>
      <c r="AI39" s="37">
        <f t="shared" si="24"/>
        <v>105</v>
      </c>
      <c r="AJ39" s="37">
        <f t="shared" si="25"/>
        <v>0</v>
      </c>
      <c r="AK39" s="37">
        <f t="shared" si="25"/>
        <v>0</v>
      </c>
    </row>
    <row r="40" spans="1:37" ht="12" customHeight="1">
      <c r="A40" s="52" t="s">
        <v>48</v>
      </c>
      <c r="B40" s="53">
        <v>7.178</v>
      </c>
      <c r="C40" s="55">
        <v>11.46012</v>
      </c>
      <c r="D40" s="55"/>
      <c r="E40" s="55"/>
      <c r="F40" s="55">
        <v>0.3</v>
      </c>
      <c r="G40" s="55">
        <v>3.84</v>
      </c>
      <c r="H40" s="55">
        <v>13.38</v>
      </c>
      <c r="I40" s="55">
        <v>3.5</v>
      </c>
      <c r="J40" s="54">
        <v>7.4</v>
      </c>
      <c r="K40" s="55">
        <v>40.41474</v>
      </c>
      <c r="L40" s="55"/>
      <c r="M40" s="55"/>
      <c r="N40" s="55"/>
      <c r="O40" s="55"/>
      <c r="P40" s="55"/>
      <c r="Q40" s="55">
        <v>42.45777</v>
      </c>
      <c r="R40" s="55">
        <v>64.55497</v>
      </c>
      <c r="S40" s="54">
        <v>92.02601</v>
      </c>
      <c r="T40" s="55">
        <v>200.54538</v>
      </c>
      <c r="U40" s="55"/>
      <c r="V40" s="55"/>
      <c r="W40" s="55"/>
      <c r="X40" s="55"/>
      <c r="Y40" s="55"/>
      <c r="Z40" s="55"/>
      <c r="AA40" s="55"/>
      <c r="AB40" s="54"/>
      <c r="AC40" s="37">
        <f t="shared" si="9"/>
        <v>248.13812</v>
      </c>
      <c r="AD40" s="37">
        <f t="shared" si="10"/>
        <v>11.46012</v>
      </c>
      <c r="AE40" s="37">
        <f t="shared" si="11"/>
        <v>0</v>
      </c>
      <c r="AF40" s="37">
        <f t="shared" si="12"/>
        <v>0</v>
      </c>
      <c r="AG40" s="37">
        <f t="shared" si="13"/>
        <v>0.3</v>
      </c>
      <c r="AH40" s="37">
        <f t="shared" si="14"/>
        <v>3.84</v>
      </c>
      <c r="AI40" s="37">
        <f t="shared" si="24"/>
        <v>55.83777</v>
      </c>
      <c r="AJ40" s="37">
        <f t="shared" si="25"/>
        <v>68.05497</v>
      </c>
      <c r="AK40" s="37">
        <f t="shared" si="25"/>
        <v>99.42601</v>
      </c>
    </row>
    <row r="41" spans="1:37" ht="12" customHeight="1">
      <c r="A41" s="52" t="s">
        <v>49</v>
      </c>
      <c r="B41" s="53"/>
      <c r="C41" s="55"/>
      <c r="D41" s="55"/>
      <c r="E41" s="55"/>
      <c r="F41" s="55"/>
      <c r="G41" s="55"/>
      <c r="H41" s="55"/>
      <c r="I41" s="55"/>
      <c r="J41" s="54"/>
      <c r="K41" s="55"/>
      <c r="L41" s="55"/>
      <c r="M41" s="55"/>
      <c r="N41" s="55"/>
      <c r="O41" s="55"/>
      <c r="P41" s="55"/>
      <c r="Q41" s="55"/>
      <c r="R41" s="55"/>
      <c r="S41" s="54"/>
      <c r="T41" s="55"/>
      <c r="U41" s="55">
        <v>113.10883</v>
      </c>
      <c r="V41" s="55">
        <v>10.49117</v>
      </c>
      <c r="W41" s="55"/>
      <c r="X41" s="55"/>
      <c r="Y41" s="55"/>
      <c r="Z41" s="55"/>
      <c r="AA41" s="55"/>
      <c r="AB41" s="54"/>
      <c r="AC41" s="37">
        <f t="shared" si="9"/>
        <v>0</v>
      </c>
      <c r="AD41" s="37">
        <f t="shared" si="10"/>
        <v>113.10883</v>
      </c>
      <c r="AE41" s="37">
        <f t="shared" si="11"/>
        <v>10.49117</v>
      </c>
      <c r="AF41" s="37">
        <f t="shared" si="12"/>
        <v>0</v>
      </c>
      <c r="AG41" s="37">
        <f t="shared" si="13"/>
        <v>0</v>
      </c>
      <c r="AH41" s="37">
        <f t="shared" si="14"/>
        <v>0</v>
      </c>
      <c r="AI41" s="37">
        <f t="shared" si="24"/>
        <v>0</v>
      </c>
      <c r="AJ41" s="37">
        <f t="shared" si="25"/>
        <v>0</v>
      </c>
      <c r="AK41" s="37">
        <f t="shared" si="25"/>
        <v>0</v>
      </c>
    </row>
    <row r="42" spans="1:37" ht="12" customHeight="1">
      <c r="A42" s="52" t="s">
        <v>80</v>
      </c>
      <c r="B42" s="53"/>
      <c r="C42" s="55"/>
      <c r="D42" s="55"/>
      <c r="E42" s="55">
        <v>4.8</v>
      </c>
      <c r="F42" s="55">
        <v>14.4</v>
      </c>
      <c r="G42" s="55">
        <v>9.6</v>
      </c>
      <c r="H42" s="55"/>
      <c r="I42" s="55"/>
      <c r="J42" s="54"/>
      <c r="K42" s="55"/>
      <c r="L42" s="55"/>
      <c r="M42" s="55"/>
      <c r="N42" s="55"/>
      <c r="O42" s="55"/>
      <c r="P42" s="55"/>
      <c r="Q42" s="55"/>
      <c r="R42" s="55"/>
      <c r="S42" s="54"/>
      <c r="T42" s="55"/>
      <c r="U42" s="55"/>
      <c r="V42" s="55"/>
      <c r="W42" s="55"/>
      <c r="X42" s="55"/>
      <c r="Y42" s="55"/>
      <c r="Z42" s="55"/>
      <c r="AA42" s="55"/>
      <c r="AB42" s="54"/>
      <c r="AC42" s="37">
        <f t="shared" si="9"/>
        <v>0</v>
      </c>
      <c r="AD42" s="37">
        <f t="shared" si="10"/>
        <v>0</v>
      </c>
      <c r="AE42" s="37">
        <f t="shared" si="11"/>
        <v>0</v>
      </c>
      <c r="AF42" s="37">
        <f t="shared" si="12"/>
        <v>4.8</v>
      </c>
      <c r="AG42" s="37">
        <f t="shared" si="13"/>
        <v>14.4</v>
      </c>
      <c r="AH42" s="37">
        <f t="shared" si="14"/>
        <v>9.6</v>
      </c>
      <c r="AI42" s="37">
        <f t="shared" si="24"/>
        <v>0</v>
      </c>
      <c r="AJ42" s="37">
        <f t="shared" si="25"/>
        <v>0</v>
      </c>
      <c r="AK42" s="37">
        <f t="shared" si="25"/>
        <v>0</v>
      </c>
    </row>
    <row r="43" spans="1:37" ht="12" customHeight="1">
      <c r="A43" s="52" t="s">
        <v>50</v>
      </c>
      <c r="B43" s="53">
        <v>24.93846</v>
      </c>
      <c r="C43" s="55">
        <v>33.38013</v>
      </c>
      <c r="D43" s="55">
        <v>53.69793</v>
      </c>
      <c r="E43" s="55">
        <v>24.8589</v>
      </c>
      <c r="F43" s="55">
        <v>23.16123</v>
      </c>
      <c r="G43" s="55">
        <v>62.23175</v>
      </c>
      <c r="H43" s="55">
        <v>108.62752</v>
      </c>
      <c r="I43" s="55">
        <v>10.18687</v>
      </c>
      <c r="J43" s="54">
        <v>6.8</v>
      </c>
      <c r="K43" s="55"/>
      <c r="L43" s="55"/>
      <c r="M43" s="55"/>
      <c r="N43" s="55"/>
      <c r="O43" s="55"/>
      <c r="P43" s="55"/>
      <c r="Q43" s="55">
        <v>22.64681</v>
      </c>
      <c r="R43" s="55">
        <v>26.06467</v>
      </c>
      <c r="S43" s="54">
        <v>24.83355</v>
      </c>
      <c r="T43" s="55">
        <v>25.86</v>
      </c>
      <c r="U43" s="55">
        <v>141.68916</v>
      </c>
      <c r="V43" s="55">
        <v>56.61462</v>
      </c>
      <c r="W43" s="55">
        <v>2.34</v>
      </c>
      <c r="X43" s="55">
        <v>78.11208</v>
      </c>
      <c r="Y43" s="55">
        <v>147.58947</v>
      </c>
      <c r="Z43" s="55"/>
      <c r="AA43" s="55"/>
      <c r="AB43" s="54">
        <v>10.3</v>
      </c>
      <c r="AC43" s="37">
        <f t="shared" si="9"/>
        <v>50.79846</v>
      </c>
      <c r="AD43" s="37">
        <f t="shared" si="10"/>
        <v>175.06929</v>
      </c>
      <c r="AE43" s="37">
        <f t="shared" si="11"/>
        <v>110.31255</v>
      </c>
      <c r="AF43" s="37">
        <f t="shared" si="12"/>
        <v>27.1989</v>
      </c>
      <c r="AG43" s="37">
        <f t="shared" si="13"/>
        <v>101.27331000000001</v>
      </c>
      <c r="AH43" s="37">
        <f t="shared" si="14"/>
        <v>209.82122</v>
      </c>
      <c r="AI43" s="37">
        <f t="shared" si="24"/>
        <v>131.27433</v>
      </c>
      <c r="AJ43" s="37">
        <f t="shared" si="25"/>
        <v>36.25154</v>
      </c>
      <c r="AK43" s="37">
        <f t="shared" si="25"/>
        <v>41.93355</v>
      </c>
    </row>
    <row r="44" spans="1:37" ht="12" customHeight="1">
      <c r="A44" s="52" t="s">
        <v>109</v>
      </c>
      <c r="B44" s="53"/>
      <c r="C44" s="55"/>
      <c r="D44" s="55"/>
      <c r="E44" s="55"/>
      <c r="F44" s="55">
        <v>5.4</v>
      </c>
      <c r="G44" s="55">
        <v>7.56</v>
      </c>
      <c r="H44" s="55"/>
      <c r="I44" s="55"/>
      <c r="J44" s="54"/>
      <c r="K44" s="55"/>
      <c r="L44" s="55"/>
      <c r="M44" s="55"/>
      <c r="N44" s="55"/>
      <c r="O44" s="55"/>
      <c r="P44" s="55"/>
      <c r="Q44" s="55"/>
      <c r="R44" s="55"/>
      <c r="S44" s="54"/>
      <c r="T44" s="55"/>
      <c r="U44" s="55"/>
      <c r="V44" s="55"/>
      <c r="W44" s="55"/>
      <c r="X44" s="55"/>
      <c r="Y44" s="55"/>
      <c r="Z44" s="55"/>
      <c r="AA44" s="55"/>
      <c r="AB44" s="54"/>
      <c r="AC44" s="37">
        <f t="shared" si="9"/>
        <v>0</v>
      </c>
      <c r="AD44" s="37">
        <f t="shared" si="10"/>
        <v>0</v>
      </c>
      <c r="AE44" s="37">
        <f t="shared" si="11"/>
        <v>0</v>
      </c>
      <c r="AF44" s="37">
        <f t="shared" si="12"/>
        <v>0</v>
      </c>
      <c r="AG44" s="37">
        <f t="shared" si="13"/>
        <v>5.4</v>
      </c>
      <c r="AH44" s="37">
        <f t="shared" si="14"/>
        <v>7.56</v>
      </c>
      <c r="AI44" s="37">
        <f t="shared" si="24"/>
        <v>0</v>
      </c>
      <c r="AJ44" s="37">
        <f t="shared" si="25"/>
        <v>0</v>
      </c>
      <c r="AK44" s="37">
        <f t="shared" si="25"/>
        <v>0</v>
      </c>
    </row>
    <row r="45" spans="1:37" ht="12" customHeight="1">
      <c r="A45" s="52" t="s">
        <v>99</v>
      </c>
      <c r="B45" s="53"/>
      <c r="C45" s="55"/>
      <c r="D45" s="55"/>
      <c r="E45" s="55"/>
      <c r="F45" s="55"/>
      <c r="G45" s="55">
        <v>1.08</v>
      </c>
      <c r="H45" s="55">
        <v>2.96</v>
      </c>
      <c r="I45" s="55"/>
      <c r="J45" s="54"/>
      <c r="K45" s="55"/>
      <c r="L45" s="55"/>
      <c r="M45" s="55"/>
      <c r="N45" s="55"/>
      <c r="O45" s="55"/>
      <c r="P45" s="55"/>
      <c r="Q45" s="55"/>
      <c r="R45" s="55"/>
      <c r="S45" s="54"/>
      <c r="T45" s="55"/>
      <c r="U45" s="55"/>
      <c r="V45" s="55"/>
      <c r="W45" s="55"/>
      <c r="X45" s="55"/>
      <c r="Y45" s="55"/>
      <c r="Z45" s="55"/>
      <c r="AA45" s="55"/>
      <c r="AB45" s="54"/>
      <c r="AC45" s="37">
        <f t="shared" si="9"/>
        <v>0</v>
      </c>
      <c r="AD45" s="37">
        <f t="shared" si="10"/>
        <v>0</v>
      </c>
      <c r="AE45" s="37">
        <f t="shared" si="11"/>
        <v>0</v>
      </c>
      <c r="AF45" s="37">
        <f t="shared" si="12"/>
        <v>0</v>
      </c>
      <c r="AG45" s="37">
        <f t="shared" si="13"/>
        <v>0</v>
      </c>
      <c r="AH45" s="37">
        <f t="shared" si="14"/>
        <v>1.08</v>
      </c>
      <c r="AI45" s="37">
        <f t="shared" si="24"/>
        <v>2.96</v>
      </c>
      <c r="AJ45" s="37">
        <f t="shared" si="25"/>
        <v>0</v>
      </c>
      <c r="AK45" s="37">
        <f t="shared" si="25"/>
        <v>0</v>
      </c>
    </row>
    <row r="46" spans="1:37" ht="12" customHeight="1">
      <c r="A46" s="52" t="s">
        <v>51</v>
      </c>
      <c r="B46" s="53">
        <v>3</v>
      </c>
      <c r="C46" s="55">
        <v>7.2</v>
      </c>
      <c r="D46" s="55">
        <v>4.2</v>
      </c>
      <c r="E46" s="55">
        <v>3.552</v>
      </c>
      <c r="F46" s="55">
        <v>23.712</v>
      </c>
      <c r="G46" s="55">
        <v>24.192</v>
      </c>
      <c r="H46" s="55">
        <v>18.52</v>
      </c>
      <c r="I46" s="55"/>
      <c r="J46" s="54"/>
      <c r="K46" s="55"/>
      <c r="L46" s="55"/>
      <c r="M46" s="55"/>
      <c r="N46" s="55"/>
      <c r="O46" s="55"/>
      <c r="P46" s="55"/>
      <c r="Q46" s="55"/>
      <c r="R46" s="55"/>
      <c r="S46" s="54"/>
      <c r="T46" s="55"/>
      <c r="U46" s="55"/>
      <c r="V46" s="55"/>
      <c r="W46" s="55"/>
      <c r="X46" s="55"/>
      <c r="Y46" s="55"/>
      <c r="Z46" s="55"/>
      <c r="AA46" s="55"/>
      <c r="AB46" s="54"/>
      <c r="AC46" s="37">
        <f aca="true" t="shared" si="26" ref="AC46:AC57">SUM(B46+K46+T46)</f>
        <v>3</v>
      </c>
      <c r="AD46" s="37">
        <f aca="true" t="shared" si="27" ref="AD46:AD57">SUM(C46+L46+U46)</f>
        <v>7.2</v>
      </c>
      <c r="AE46" s="37">
        <f aca="true" t="shared" si="28" ref="AE46:AE57">SUM(D46+M46+V46)</f>
        <v>4.2</v>
      </c>
      <c r="AF46" s="37">
        <f aca="true" t="shared" si="29" ref="AF46:AF57">SUM(E46+N46+W46)</f>
        <v>3.552</v>
      </c>
      <c r="AG46" s="37">
        <f aca="true" t="shared" si="30" ref="AG46:AG57">SUM(F46+O46+X46)</f>
        <v>23.712</v>
      </c>
      <c r="AH46" s="37">
        <f aca="true" t="shared" si="31" ref="AH46:AH57">SUM(G46+P46+Y46)</f>
        <v>24.192</v>
      </c>
      <c r="AI46" s="37">
        <f aca="true" t="shared" si="32" ref="AI46:AI79">SUM(H46+Q46+Z46)</f>
        <v>18.52</v>
      </c>
      <c r="AJ46" s="37">
        <f aca="true" t="shared" si="33" ref="AJ46:AJ79">SUM(I46+R46+AA46)</f>
        <v>0</v>
      </c>
      <c r="AK46" s="37">
        <f aca="true" t="shared" si="34" ref="AK46:AK79">SUM(J46+S46+AB46)</f>
        <v>0</v>
      </c>
    </row>
    <row r="47" spans="1:37" ht="12" customHeight="1">
      <c r="A47" s="52" t="s">
        <v>129</v>
      </c>
      <c r="B47" s="53"/>
      <c r="C47" s="55"/>
      <c r="D47" s="55"/>
      <c r="E47" s="55"/>
      <c r="F47" s="55"/>
      <c r="G47" s="55"/>
      <c r="H47" s="55"/>
      <c r="I47" s="55">
        <v>4</v>
      </c>
      <c r="J47" s="54">
        <v>5.6</v>
      </c>
      <c r="K47" s="55"/>
      <c r="L47" s="55"/>
      <c r="M47" s="55"/>
      <c r="N47" s="55"/>
      <c r="O47" s="55"/>
      <c r="P47" s="55"/>
      <c r="Q47" s="55"/>
      <c r="R47" s="55"/>
      <c r="S47" s="54"/>
      <c r="T47" s="55"/>
      <c r="U47" s="55"/>
      <c r="V47" s="55"/>
      <c r="W47" s="55"/>
      <c r="X47" s="55"/>
      <c r="Y47" s="55"/>
      <c r="Z47" s="55"/>
      <c r="AA47" s="55"/>
      <c r="AB47" s="54"/>
      <c r="AC47" s="37">
        <f t="shared" si="26"/>
        <v>0</v>
      </c>
      <c r="AD47" s="37">
        <f t="shared" si="27"/>
        <v>0</v>
      </c>
      <c r="AE47" s="37">
        <f t="shared" si="28"/>
        <v>0</v>
      </c>
      <c r="AF47" s="37">
        <f t="shared" si="29"/>
        <v>0</v>
      </c>
      <c r="AG47" s="37">
        <f t="shared" si="30"/>
        <v>0</v>
      </c>
      <c r="AH47" s="37">
        <f t="shared" si="31"/>
        <v>0</v>
      </c>
      <c r="AI47" s="37">
        <f t="shared" si="32"/>
        <v>0</v>
      </c>
      <c r="AJ47" s="37">
        <f t="shared" si="33"/>
        <v>4</v>
      </c>
      <c r="AK47" s="37">
        <f t="shared" si="34"/>
        <v>5.6</v>
      </c>
    </row>
    <row r="48" spans="1:37" ht="12" customHeight="1">
      <c r="A48" s="52" t="s">
        <v>52</v>
      </c>
      <c r="B48" s="53"/>
      <c r="C48" s="55">
        <v>1.5</v>
      </c>
      <c r="D48" s="55">
        <v>3.6</v>
      </c>
      <c r="E48" s="55">
        <v>11.1</v>
      </c>
      <c r="F48" s="55">
        <v>17.4</v>
      </c>
      <c r="G48" s="55">
        <v>10.08</v>
      </c>
      <c r="H48" s="55">
        <v>20.08</v>
      </c>
      <c r="I48" s="55">
        <v>27.3</v>
      </c>
      <c r="J48" s="54">
        <v>25.7</v>
      </c>
      <c r="K48" s="55"/>
      <c r="L48" s="55"/>
      <c r="M48" s="55"/>
      <c r="N48" s="55"/>
      <c r="O48" s="55"/>
      <c r="P48" s="55"/>
      <c r="Q48" s="55"/>
      <c r="R48" s="55"/>
      <c r="S48" s="54"/>
      <c r="T48" s="55"/>
      <c r="U48" s="55">
        <v>215.414</v>
      </c>
      <c r="V48" s="55">
        <v>59.0273</v>
      </c>
      <c r="W48" s="55">
        <v>51.22468</v>
      </c>
      <c r="X48" s="55">
        <v>8.83252</v>
      </c>
      <c r="Y48" s="55"/>
      <c r="Z48" s="55"/>
      <c r="AA48" s="55">
        <v>9.1</v>
      </c>
      <c r="AB48" s="54">
        <v>20.8</v>
      </c>
      <c r="AC48" s="37">
        <f t="shared" si="26"/>
        <v>0</v>
      </c>
      <c r="AD48" s="37">
        <f t="shared" si="27"/>
        <v>216.914</v>
      </c>
      <c r="AE48" s="37">
        <f t="shared" si="28"/>
        <v>62.6273</v>
      </c>
      <c r="AF48" s="37">
        <f t="shared" si="29"/>
        <v>62.32468</v>
      </c>
      <c r="AG48" s="37">
        <f t="shared" si="30"/>
        <v>26.23252</v>
      </c>
      <c r="AH48" s="37">
        <f t="shared" si="31"/>
        <v>10.08</v>
      </c>
      <c r="AI48" s="37">
        <f t="shared" si="32"/>
        <v>20.08</v>
      </c>
      <c r="AJ48" s="37">
        <f t="shared" si="33"/>
        <v>36.4</v>
      </c>
      <c r="AK48" s="37">
        <f t="shared" si="34"/>
        <v>46.5</v>
      </c>
    </row>
    <row r="49" spans="1:37" ht="12" customHeight="1">
      <c r="A49" s="52" t="s">
        <v>53</v>
      </c>
      <c r="B49" s="53">
        <v>1.5</v>
      </c>
      <c r="C49" s="55">
        <v>2.1</v>
      </c>
      <c r="D49" s="55">
        <v>1.5</v>
      </c>
      <c r="E49" s="55">
        <v>2.1</v>
      </c>
      <c r="F49" s="55"/>
      <c r="G49" s="55"/>
      <c r="H49" s="55">
        <v>2</v>
      </c>
      <c r="I49" s="55">
        <v>2.8</v>
      </c>
      <c r="J49" s="54"/>
      <c r="K49" s="55"/>
      <c r="L49" s="55"/>
      <c r="M49" s="55"/>
      <c r="N49" s="55"/>
      <c r="O49" s="55"/>
      <c r="P49" s="55"/>
      <c r="Q49" s="55"/>
      <c r="R49" s="55"/>
      <c r="S49" s="54"/>
      <c r="T49" s="55"/>
      <c r="U49" s="55"/>
      <c r="V49" s="55"/>
      <c r="W49" s="55"/>
      <c r="X49" s="55"/>
      <c r="Y49" s="55"/>
      <c r="Z49" s="55"/>
      <c r="AA49" s="55"/>
      <c r="AB49" s="54"/>
      <c r="AC49" s="37">
        <f t="shared" si="26"/>
        <v>1.5</v>
      </c>
      <c r="AD49" s="37">
        <f t="shared" si="27"/>
        <v>2.1</v>
      </c>
      <c r="AE49" s="37">
        <f t="shared" si="28"/>
        <v>1.5</v>
      </c>
      <c r="AF49" s="37">
        <f t="shared" si="29"/>
        <v>2.1</v>
      </c>
      <c r="AG49" s="37">
        <f t="shared" si="30"/>
        <v>0</v>
      </c>
      <c r="AH49" s="37">
        <f t="shared" si="31"/>
        <v>0</v>
      </c>
      <c r="AI49" s="37">
        <f t="shared" si="32"/>
        <v>2</v>
      </c>
      <c r="AJ49" s="37">
        <f t="shared" si="33"/>
        <v>2.8</v>
      </c>
      <c r="AK49" s="37">
        <f t="shared" si="34"/>
        <v>0</v>
      </c>
    </row>
    <row r="50" spans="1:37" ht="12" customHeight="1">
      <c r="A50" s="52" t="s">
        <v>54</v>
      </c>
      <c r="B50" s="53">
        <v>9.3</v>
      </c>
      <c r="C50" s="55">
        <v>5.7</v>
      </c>
      <c r="D50" s="55">
        <v>3</v>
      </c>
      <c r="E50" s="55">
        <v>5.1</v>
      </c>
      <c r="F50" s="55">
        <v>4.8</v>
      </c>
      <c r="G50" s="55">
        <v>1.08</v>
      </c>
      <c r="H50" s="55">
        <v>1.08</v>
      </c>
      <c r="I50" s="55"/>
      <c r="J50" s="54">
        <v>2</v>
      </c>
      <c r="K50" s="55"/>
      <c r="L50" s="55"/>
      <c r="M50" s="55"/>
      <c r="N50" s="55"/>
      <c r="O50" s="55"/>
      <c r="P50" s="55"/>
      <c r="Q50" s="55"/>
      <c r="R50" s="55"/>
      <c r="S50" s="54"/>
      <c r="T50" s="55"/>
      <c r="U50" s="55"/>
      <c r="V50" s="55"/>
      <c r="W50" s="55"/>
      <c r="X50" s="55"/>
      <c r="Y50" s="55"/>
      <c r="Z50" s="55"/>
      <c r="AA50" s="55"/>
      <c r="AB50" s="54"/>
      <c r="AC50" s="37">
        <f t="shared" si="26"/>
        <v>9.3</v>
      </c>
      <c r="AD50" s="37">
        <f t="shared" si="27"/>
        <v>5.7</v>
      </c>
      <c r="AE50" s="37">
        <f t="shared" si="28"/>
        <v>3</v>
      </c>
      <c r="AF50" s="37">
        <f t="shared" si="29"/>
        <v>5.1</v>
      </c>
      <c r="AG50" s="37">
        <f t="shared" si="30"/>
        <v>4.8</v>
      </c>
      <c r="AH50" s="37">
        <f t="shared" si="31"/>
        <v>1.08</v>
      </c>
      <c r="AI50" s="37">
        <f t="shared" si="32"/>
        <v>1.08</v>
      </c>
      <c r="AJ50" s="37">
        <f t="shared" si="33"/>
        <v>0</v>
      </c>
      <c r="AK50" s="37">
        <f t="shared" si="34"/>
        <v>2</v>
      </c>
    </row>
    <row r="51" spans="1:37" ht="12" customHeight="1">
      <c r="A51" s="52" t="s">
        <v>55</v>
      </c>
      <c r="B51" s="53">
        <v>33.495</v>
      </c>
      <c r="C51" s="55">
        <v>44.75374</v>
      </c>
      <c r="D51" s="55">
        <v>33.4287</v>
      </c>
      <c r="E51" s="55">
        <v>20.9666</v>
      </c>
      <c r="F51" s="55">
        <v>57.39248</v>
      </c>
      <c r="G51" s="55">
        <v>63.64048</v>
      </c>
      <c r="H51" s="55">
        <v>60.53</v>
      </c>
      <c r="I51" s="55">
        <v>38.45</v>
      </c>
      <c r="J51" s="54">
        <v>18.85</v>
      </c>
      <c r="K51" s="55"/>
      <c r="L51" s="55"/>
      <c r="M51" s="55"/>
      <c r="N51" s="55"/>
      <c r="O51" s="55"/>
      <c r="P51" s="55"/>
      <c r="Q51" s="55"/>
      <c r="R51" s="55"/>
      <c r="S51" s="54"/>
      <c r="T51" s="55">
        <v>223.2455</v>
      </c>
      <c r="U51" s="55"/>
      <c r="V51" s="55"/>
      <c r="W51" s="55"/>
      <c r="X51" s="55">
        <v>30.9675</v>
      </c>
      <c r="Y51" s="55">
        <v>15.49345</v>
      </c>
      <c r="Z51" s="55"/>
      <c r="AA51" s="55"/>
      <c r="AB51" s="54">
        <v>24.48091</v>
      </c>
      <c r="AC51" s="37">
        <f t="shared" si="26"/>
        <v>256.7405</v>
      </c>
      <c r="AD51" s="37">
        <f t="shared" si="27"/>
        <v>44.75374</v>
      </c>
      <c r="AE51" s="37">
        <f t="shared" si="28"/>
        <v>33.4287</v>
      </c>
      <c r="AF51" s="37">
        <f t="shared" si="29"/>
        <v>20.9666</v>
      </c>
      <c r="AG51" s="37">
        <f t="shared" si="30"/>
        <v>88.35998000000001</v>
      </c>
      <c r="AH51" s="37">
        <f t="shared" si="31"/>
        <v>79.13392999999999</v>
      </c>
      <c r="AI51" s="37">
        <f t="shared" si="32"/>
        <v>60.53</v>
      </c>
      <c r="AJ51" s="37">
        <f t="shared" si="33"/>
        <v>38.45</v>
      </c>
      <c r="AK51" s="37">
        <f t="shared" si="34"/>
        <v>43.33091</v>
      </c>
    </row>
    <row r="52" spans="1:37" ht="12" customHeight="1">
      <c r="A52" s="52" t="s">
        <v>56</v>
      </c>
      <c r="B52" s="53"/>
      <c r="C52" s="55">
        <v>3</v>
      </c>
      <c r="D52" s="55">
        <v>7.2</v>
      </c>
      <c r="E52" s="55">
        <v>11.4</v>
      </c>
      <c r="F52" s="55">
        <v>21</v>
      </c>
      <c r="G52" s="55">
        <v>21.54</v>
      </c>
      <c r="H52" s="55">
        <v>50.3</v>
      </c>
      <c r="I52" s="55">
        <v>61.58309</v>
      </c>
      <c r="J52" s="54">
        <v>70.82</v>
      </c>
      <c r="K52" s="55"/>
      <c r="L52" s="55"/>
      <c r="M52" s="55"/>
      <c r="N52" s="55"/>
      <c r="O52" s="55"/>
      <c r="P52" s="55"/>
      <c r="Q52" s="55"/>
      <c r="R52" s="55"/>
      <c r="S52" s="54"/>
      <c r="T52" s="55"/>
      <c r="U52" s="55"/>
      <c r="V52" s="55"/>
      <c r="W52" s="55"/>
      <c r="X52" s="55">
        <v>1.518</v>
      </c>
      <c r="Y52" s="55">
        <v>15.682</v>
      </c>
      <c r="Z52" s="55">
        <v>105.94113</v>
      </c>
      <c r="AA52" s="55">
        <v>101.59922</v>
      </c>
      <c r="AB52" s="54">
        <v>266.44784</v>
      </c>
      <c r="AC52" s="37">
        <f t="shared" si="26"/>
        <v>0</v>
      </c>
      <c r="AD52" s="37">
        <f t="shared" si="27"/>
        <v>3</v>
      </c>
      <c r="AE52" s="37">
        <f t="shared" si="28"/>
        <v>7.2</v>
      </c>
      <c r="AF52" s="37">
        <f t="shared" si="29"/>
        <v>11.4</v>
      </c>
      <c r="AG52" s="37">
        <f t="shared" si="30"/>
        <v>22.518</v>
      </c>
      <c r="AH52" s="37">
        <f t="shared" si="31"/>
        <v>37.222</v>
      </c>
      <c r="AI52" s="37">
        <f t="shared" si="32"/>
        <v>156.24113</v>
      </c>
      <c r="AJ52" s="37">
        <f t="shared" si="33"/>
        <v>163.18231</v>
      </c>
      <c r="AK52" s="37">
        <f t="shared" si="34"/>
        <v>337.26784</v>
      </c>
    </row>
    <row r="53" spans="1:37" ht="12" customHeight="1">
      <c r="A53" s="52" t="s">
        <v>57</v>
      </c>
      <c r="B53" s="53">
        <v>8.4</v>
      </c>
      <c r="C53" s="55">
        <v>3</v>
      </c>
      <c r="D53" s="55">
        <v>11.1</v>
      </c>
      <c r="E53" s="55">
        <v>20.1602</v>
      </c>
      <c r="F53" s="55">
        <v>57.94404</v>
      </c>
      <c r="G53" s="55">
        <v>49.792</v>
      </c>
      <c r="H53" s="55">
        <v>55.34</v>
      </c>
      <c r="I53" s="55">
        <v>74.7</v>
      </c>
      <c r="J53" s="54">
        <v>89.7</v>
      </c>
      <c r="K53" s="55"/>
      <c r="L53" s="55"/>
      <c r="M53" s="55"/>
      <c r="N53" s="55"/>
      <c r="O53" s="55"/>
      <c r="P53" s="55"/>
      <c r="Q53" s="55"/>
      <c r="R53" s="55"/>
      <c r="S53" s="54"/>
      <c r="T53" s="55"/>
      <c r="U53" s="55">
        <v>55.3655</v>
      </c>
      <c r="V53" s="55">
        <v>27.42549</v>
      </c>
      <c r="W53" s="55"/>
      <c r="X53" s="55"/>
      <c r="Y53" s="55">
        <v>47.783</v>
      </c>
      <c r="Z53" s="55"/>
      <c r="AA53" s="55">
        <v>33.8501</v>
      </c>
      <c r="AB53" s="54">
        <v>5</v>
      </c>
      <c r="AC53" s="37">
        <f t="shared" si="26"/>
        <v>8.4</v>
      </c>
      <c r="AD53" s="37">
        <f t="shared" si="27"/>
        <v>58.3655</v>
      </c>
      <c r="AE53" s="37">
        <f t="shared" si="28"/>
        <v>38.52549</v>
      </c>
      <c r="AF53" s="37">
        <f t="shared" si="29"/>
        <v>20.1602</v>
      </c>
      <c r="AG53" s="37">
        <f t="shared" si="30"/>
        <v>57.94404</v>
      </c>
      <c r="AH53" s="37">
        <f t="shared" si="31"/>
        <v>97.575</v>
      </c>
      <c r="AI53" s="37">
        <f t="shared" si="32"/>
        <v>55.34</v>
      </c>
      <c r="AJ53" s="37">
        <f t="shared" si="33"/>
        <v>108.5501</v>
      </c>
      <c r="AK53" s="37">
        <f t="shared" si="34"/>
        <v>94.7</v>
      </c>
    </row>
    <row r="54" spans="1:37" ht="12" customHeight="1">
      <c r="A54" s="52" t="s">
        <v>130</v>
      </c>
      <c r="B54" s="53"/>
      <c r="C54" s="55"/>
      <c r="D54" s="55"/>
      <c r="E54" s="55"/>
      <c r="F54" s="55"/>
      <c r="G54" s="55"/>
      <c r="H54" s="55"/>
      <c r="I54" s="55"/>
      <c r="J54" s="54"/>
      <c r="K54" s="55"/>
      <c r="L54" s="55"/>
      <c r="M54" s="55"/>
      <c r="N54" s="55"/>
      <c r="O54" s="55"/>
      <c r="P54" s="55"/>
      <c r="Q54" s="55"/>
      <c r="R54" s="55"/>
      <c r="S54" s="54"/>
      <c r="T54" s="55"/>
      <c r="U54" s="55"/>
      <c r="V54" s="55"/>
      <c r="W54" s="55"/>
      <c r="X54" s="55"/>
      <c r="Y54" s="55"/>
      <c r="Z54" s="55"/>
      <c r="AA54" s="55">
        <v>12.5</v>
      </c>
      <c r="AB54" s="54"/>
      <c r="AC54" s="37">
        <f t="shared" si="26"/>
        <v>0</v>
      </c>
      <c r="AD54" s="37">
        <f t="shared" si="27"/>
        <v>0</v>
      </c>
      <c r="AE54" s="37">
        <f t="shared" si="28"/>
        <v>0</v>
      </c>
      <c r="AF54" s="37">
        <f t="shared" si="29"/>
        <v>0</v>
      </c>
      <c r="AG54" s="37">
        <f t="shared" si="30"/>
        <v>0</v>
      </c>
      <c r="AH54" s="37">
        <f t="shared" si="31"/>
        <v>0</v>
      </c>
      <c r="AI54" s="37">
        <f t="shared" si="32"/>
        <v>0</v>
      </c>
      <c r="AJ54" s="37">
        <f t="shared" si="33"/>
        <v>12.5</v>
      </c>
      <c r="AK54" s="37">
        <f t="shared" si="34"/>
        <v>0</v>
      </c>
    </row>
    <row r="55" spans="1:37" ht="12" customHeight="1">
      <c r="A55" s="52" t="s">
        <v>58</v>
      </c>
      <c r="B55" s="53"/>
      <c r="C55" s="55">
        <v>3.6</v>
      </c>
      <c r="D55" s="55">
        <v>12.3</v>
      </c>
      <c r="E55" s="55">
        <v>14.4</v>
      </c>
      <c r="F55" s="55">
        <v>12.5</v>
      </c>
      <c r="G55" s="55">
        <v>15.3</v>
      </c>
      <c r="H55" s="55">
        <v>15.1</v>
      </c>
      <c r="I55" s="55">
        <v>23.2</v>
      </c>
      <c r="J55" s="54">
        <v>39.5</v>
      </c>
      <c r="K55" s="55"/>
      <c r="L55" s="55"/>
      <c r="M55" s="55"/>
      <c r="N55" s="55"/>
      <c r="O55" s="55"/>
      <c r="P55" s="55"/>
      <c r="Q55" s="55"/>
      <c r="R55" s="55"/>
      <c r="S55" s="54"/>
      <c r="T55" s="55"/>
      <c r="U55" s="55"/>
      <c r="V55" s="55"/>
      <c r="W55" s="55"/>
      <c r="X55" s="55"/>
      <c r="Y55" s="55"/>
      <c r="Z55" s="55">
        <v>12.885</v>
      </c>
      <c r="AA55" s="55"/>
      <c r="AB55" s="54">
        <v>19.24887</v>
      </c>
      <c r="AC55" s="37">
        <f t="shared" si="26"/>
        <v>0</v>
      </c>
      <c r="AD55" s="37">
        <f t="shared" si="27"/>
        <v>3.6</v>
      </c>
      <c r="AE55" s="37">
        <f t="shared" si="28"/>
        <v>12.3</v>
      </c>
      <c r="AF55" s="37">
        <f t="shared" si="29"/>
        <v>14.4</v>
      </c>
      <c r="AG55" s="37">
        <f t="shared" si="30"/>
        <v>12.5</v>
      </c>
      <c r="AH55" s="37">
        <f t="shared" si="31"/>
        <v>15.3</v>
      </c>
      <c r="AI55" s="37">
        <f t="shared" si="32"/>
        <v>27.985</v>
      </c>
      <c r="AJ55" s="37">
        <f t="shared" si="33"/>
        <v>23.2</v>
      </c>
      <c r="AK55" s="37">
        <f t="shared" si="34"/>
        <v>58.74887</v>
      </c>
    </row>
    <row r="56" spans="1:37" ht="12" customHeight="1">
      <c r="A56" s="52" t="s">
        <v>59</v>
      </c>
      <c r="B56" s="53">
        <v>1.5</v>
      </c>
      <c r="C56" s="55">
        <v>5.1</v>
      </c>
      <c r="D56" s="55">
        <v>5.1</v>
      </c>
      <c r="E56" s="55">
        <v>10.452</v>
      </c>
      <c r="F56" s="55">
        <v>36.312</v>
      </c>
      <c r="G56" s="55">
        <v>44.712</v>
      </c>
      <c r="H56" s="55">
        <v>45.64</v>
      </c>
      <c r="I56" s="55">
        <v>20</v>
      </c>
      <c r="J56" s="54">
        <v>14.8</v>
      </c>
      <c r="K56" s="55"/>
      <c r="L56" s="55"/>
      <c r="M56" s="55"/>
      <c r="N56" s="55"/>
      <c r="O56" s="55"/>
      <c r="P56" s="55"/>
      <c r="Q56" s="55"/>
      <c r="R56" s="55"/>
      <c r="S56" s="54"/>
      <c r="T56" s="55"/>
      <c r="U56" s="55">
        <v>3</v>
      </c>
      <c r="V56" s="55">
        <v>12.969</v>
      </c>
      <c r="W56" s="55"/>
      <c r="X56" s="55">
        <v>13.697</v>
      </c>
      <c r="Y56" s="55"/>
      <c r="Z56" s="55">
        <v>3</v>
      </c>
      <c r="AA56" s="55">
        <v>5.75</v>
      </c>
      <c r="AB56" s="54">
        <v>30.7034</v>
      </c>
      <c r="AC56" s="37">
        <f t="shared" si="26"/>
        <v>1.5</v>
      </c>
      <c r="AD56" s="37">
        <f t="shared" si="27"/>
        <v>8.1</v>
      </c>
      <c r="AE56" s="37">
        <f t="shared" si="28"/>
        <v>18.069</v>
      </c>
      <c r="AF56" s="37">
        <f t="shared" si="29"/>
        <v>10.452</v>
      </c>
      <c r="AG56" s="37">
        <f t="shared" si="30"/>
        <v>50.009</v>
      </c>
      <c r="AH56" s="37">
        <f t="shared" si="31"/>
        <v>44.712</v>
      </c>
      <c r="AI56" s="37">
        <f t="shared" si="32"/>
        <v>48.64</v>
      </c>
      <c r="AJ56" s="37">
        <f t="shared" si="33"/>
        <v>25.75</v>
      </c>
      <c r="AK56" s="37">
        <f t="shared" si="34"/>
        <v>45.5034</v>
      </c>
    </row>
    <row r="57" spans="1:37" ht="12" customHeight="1">
      <c r="A57" s="52" t="s">
        <v>100</v>
      </c>
      <c r="B57" s="53"/>
      <c r="C57" s="55"/>
      <c r="D57" s="55"/>
      <c r="E57" s="55"/>
      <c r="F57" s="55"/>
      <c r="G57" s="55">
        <v>2.52</v>
      </c>
      <c r="H57" s="55">
        <v>6.76</v>
      </c>
      <c r="I57" s="55">
        <v>1.2</v>
      </c>
      <c r="J57" s="54">
        <v>1.6</v>
      </c>
      <c r="K57" s="55"/>
      <c r="L57" s="55"/>
      <c r="M57" s="55"/>
      <c r="N57" s="55"/>
      <c r="O57" s="55"/>
      <c r="P57" s="55"/>
      <c r="Q57" s="55"/>
      <c r="R57" s="55"/>
      <c r="S57" s="54"/>
      <c r="T57" s="55"/>
      <c r="U57" s="55"/>
      <c r="V57" s="55"/>
      <c r="W57" s="55"/>
      <c r="X57" s="55"/>
      <c r="Y57" s="55"/>
      <c r="Z57" s="55"/>
      <c r="AA57" s="55"/>
      <c r="AB57" s="54"/>
      <c r="AC57" s="37">
        <f t="shared" si="26"/>
        <v>0</v>
      </c>
      <c r="AD57" s="37">
        <f t="shared" si="27"/>
        <v>0</v>
      </c>
      <c r="AE57" s="37">
        <f t="shared" si="28"/>
        <v>0</v>
      </c>
      <c r="AF57" s="37">
        <f t="shared" si="29"/>
        <v>0</v>
      </c>
      <c r="AG57" s="37">
        <f t="shared" si="30"/>
        <v>0</v>
      </c>
      <c r="AH57" s="37">
        <f t="shared" si="31"/>
        <v>2.52</v>
      </c>
      <c r="AI57" s="37">
        <f t="shared" si="32"/>
        <v>6.76</v>
      </c>
      <c r="AJ57" s="37">
        <f t="shared" si="33"/>
        <v>1.2</v>
      </c>
      <c r="AK57" s="37">
        <f t="shared" si="34"/>
        <v>1.6</v>
      </c>
    </row>
    <row r="58" spans="1:37" ht="12" customHeight="1">
      <c r="A58" s="52" t="s">
        <v>110</v>
      </c>
      <c r="B58" s="53"/>
      <c r="C58" s="55"/>
      <c r="D58" s="55"/>
      <c r="E58" s="55"/>
      <c r="F58" s="55"/>
      <c r="G58" s="55">
        <v>1.8</v>
      </c>
      <c r="H58" s="55">
        <v>6.56</v>
      </c>
      <c r="I58" s="55">
        <v>15.6</v>
      </c>
      <c r="J58" s="54">
        <v>14</v>
      </c>
      <c r="K58" s="55"/>
      <c r="L58" s="55"/>
      <c r="M58" s="55"/>
      <c r="N58" s="55"/>
      <c r="O58" s="55"/>
      <c r="P58" s="55"/>
      <c r="Q58" s="55"/>
      <c r="R58" s="55"/>
      <c r="S58" s="54">
        <v>98.72684</v>
      </c>
      <c r="T58" s="55"/>
      <c r="U58" s="55"/>
      <c r="V58" s="55"/>
      <c r="W58" s="55"/>
      <c r="X58" s="55"/>
      <c r="Y58" s="55"/>
      <c r="Z58" s="55">
        <v>13.57</v>
      </c>
      <c r="AA58" s="55">
        <v>15.1</v>
      </c>
      <c r="AB58" s="54"/>
      <c r="AC58" s="37">
        <f aca="true" t="shared" si="35" ref="AC58:AC78">SUM(B58+K58+T58)</f>
        <v>0</v>
      </c>
      <c r="AD58" s="37">
        <f aca="true" t="shared" si="36" ref="AD58:AD78">SUM(C58+L58+U58)</f>
        <v>0</v>
      </c>
      <c r="AE58" s="37">
        <f aca="true" t="shared" si="37" ref="AE58:AE78">SUM(D58+M58+V58)</f>
        <v>0</v>
      </c>
      <c r="AF58" s="37">
        <f aca="true" t="shared" si="38" ref="AF58:AF78">SUM(E58+N58+W58)</f>
        <v>0</v>
      </c>
      <c r="AG58" s="37">
        <f aca="true" t="shared" si="39" ref="AG58:AG78">SUM(F58+O58+X58)</f>
        <v>0</v>
      </c>
      <c r="AH58" s="37">
        <f aca="true" t="shared" si="40" ref="AH58:AH78">SUM(G58+P58+Y58)</f>
        <v>1.8</v>
      </c>
      <c r="AI58" s="37">
        <f t="shared" si="32"/>
        <v>20.13</v>
      </c>
      <c r="AJ58" s="37">
        <f t="shared" si="33"/>
        <v>30.7</v>
      </c>
      <c r="AK58" s="37">
        <f t="shared" si="34"/>
        <v>112.72684</v>
      </c>
    </row>
    <row r="59" spans="1:37" ht="12" customHeight="1">
      <c r="A59" s="52" t="s">
        <v>60</v>
      </c>
      <c r="B59" s="53">
        <v>5.1</v>
      </c>
      <c r="C59" s="55">
        <v>10.2</v>
      </c>
      <c r="D59" s="55">
        <v>43.92</v>
      </c>
      <c r="E59" s="55">
        <v>68.904</v>
      </c>
      <c r="F59" s="55">
        <v>117.592</v>
      </c>
      <c r="G59" s="55">
        <v>102.83112</v>
      </c>
      <c r="H59" s="55">
        <v>69.12</v>
      </c>
      <c r="I59" s="55">
        <v>46.2</v>
      </c>
      <c r="J59" s="54">
        <v>67.4</v>
      </c>
      <c r="K59" s="55"/>
      <c r="L59" s="55"/>
      <c r="M59" s="55"/>
      <c r="N59" s="55"/>
      <c r="O59" s="55"/>
      <c r="P59" s="55"/>
      <c r="Q59" s="55"/>
      <c r="R59" s="55"/>
      <c r="S59" s="54"/>
      <c r="T59" s="55"/>
      <c r="U59" s="55"/>
      <c r="V59" s="55">
        <v>48.13184</v>
      </c>
      <c r="W59" s="55">
        <v>179.45615</v>
      </c>
      <c r="X59" s="55">
        <v>114.16983</v>
      </c>
      <c r="Y59" s="55">
        <v>167.05073</v>
      </c>
      <c r="Z59" s="55">
        <v>4</v>
      </c>
      <c r="AA59" s="55"/>
      <c r="AB59" s="54">
        <v>88.98908</v>
      </c>
      <c r="AC59" s="37">
        <f t="shared" si="35"/>
        <v>5.1</v>
      </c>
      <c r="AD59" s="37">
        <f t="shared" si="36"/>
        <v>10.2</v>
      </c>
      <c r="AE59" s="37">
        <f t="shared" si="37"/>
        <v>92.05184</v>
      </c>
      <c r="AF59" s="37">
        <f t="shared" si="38"/>
        <v>248.36015</v>
      </c>
      <c r="AG59" s="37">
        <f t="shared" si="39"/>
        <v>231.76183</v>
      </c>
      <c r="AH59" s="37">
        <f t="shared" si="40"/>
        <v>269.88185</v>
      </c>
      <c r="AI59" s="37">
        <f t="shared" si="32"/>
        <v>73.12</v>
      </c>
      <c r="AJ59" s="37">
        <f t="shared" si="33"/>
        <v>46.2</v>
      </c>
      <c r="AK59" s="37">
        <f t="shared" si="34"/>
        <v>156.38908</v>
      </c>
    </row>
    <row r="60" spans="1:37" ht="12" customHeight="1">
      <c r="A60" s="52" t="s">
        <v>61</v>
      </c>
      <c r="B60" s="53">
        <v>1.5</v>
      </c>
      <c r="C60" s="55">
        <v>5.1</v>
      </c>
      <c r="D60" s="55">
        <v>10.2</v>
      </c>
      <c r="E60" s="55">
        <v>16.752</v>
      </c>
      <c r="F60" s="55">
        <v>14.904</v>
      </c>
      <c r="G60" s="55">
        <v>17.892</v>
      </c>
      <c r="H60" s="55">
        <v>33</v>
      </c>
      <c r="I60" s="55">
        <v>22.2</v>
      </c>
      <c r="J60" s="54">
        <v>30.4</v>
      </c>
      <c r="K60" s="55"/>
      <c r="L60" s="55"/>
      <c r="M60" s="55"/>
      <c r="N60" s="55"/>
      <c r="O60" s="55"/>
      <c r="P60" s="55"/>
      <c r="Q60" s="55"/>
      <c r="R60" s="55"/>
      <c r="S60" s="54"/>
      <c r="T60" s="55"/>
      <c r="U60" s="55">
        <v>16</v>
      </c>
      <c r="V60" s="55">
        <v>159.61854</v>
      </c>
      <c r="W60" s="55">
        <v>31.24932</v>
      </c>
      <c r="X60" s="55">
        <v>80.53214</v>
      </c>
      <c r="Y60" s="55"/>
      <c r="Z60" s="55"/>
      <c r="AA60" s="55"/>
      <c r="AB60" s="54">
        <v>20.724</v>
      </c>
      <c r="AC60" s="37">
        <f t="shared" si="35"/>
        <v>1.5</v>
      </c>
      <c r="AD60" s="37">
        <f t="shared" si="36"/>
        <v>21.1</v>
      </c>
      <c r="AE60" s="37">
        <f t="shared" si="37"/>
        <v>169.81853999999998</v>
      </c>
      <c r="AF60" s="37">
        <f t="shared" si="38"/>
        <v>48.00132</v>
      </c>
      <c r="AG60" s="37">
        <f t="shared" si="39"/>
        <v>95.43614</v>
      </c>
      <c r="AH60" s="37">
        <f t="shared" si="40"/>
        <v>17.892</v>
      </c>
      <c r="AI60" s="37">
        <f t="shared" si="32"/>
        <v>33</v>
      </c>
      <c r="AJ60" s="37">
        <f t="shared" si="33"/>
        <v>22.2</v>
      </c>
      <c r="AK60" s="37">
        <f t="shared" si="34"/>
        <v>51.123999999999995</v>
      </c>
    </row>
    <row r="61" spans="1:37" ht="12" customHeight="1">
      <c r="A61" s="52" t="s">
        <v>131</v>
      </c>
      <c r="B61" s="53"/>
      <c r="C61" s="55"/>
      <c r="D61" s="55"/>
      <c r="E61" s="55"/>
      <c r="F61" s="55"/>
      <c r="G61" s="55">
        <v>1.8</v>
      </c>
      <c r="H61" s="55">
        <v>2.56</v>
      </c>
      <c r="I61" s="55"/>
      <c r="J61" s="54"/>
      <c r="K61" s="55"/>
      <c r="L61" s="55"/>
      <c r="M61" s="55"/>
      <c r="N61" s="55"/>
      <c r="O61" s="55"/>
      <c r="P61" s="55"/>
      <c r="Q61" s="55"/>
      <c r="R61" s="55"/>
      <c r="S61" s="54"/>
      <c r="T61" s="55"/>
      <c r="U61" s="55"/>
      <c r="V61" s="55"/>
      <c r="W61" s="55"/>
      <c r="X61" s="55"/>
      <c r="Y61" s="55"/>
      <c r="Z61" s="55"/>
      <c r="AA61" s="55"/>
      <c r="AB61" s="54"/>
      <c r="AC61" s="37">
        <f t="shared" si="35"/>
        <v>0</v>
      </c>
      <c r="AD61" s="37">
        <f t="shared" si="36"/>
        <v>0</v>
      </c>
      <c r="AE61" s="37">
        <f t="shared" si="37"/>
        <v>0</v>
      </c>
      <c r="AF61" s="37">
        <f t="shared" si="38"/>
        <v>0</v>
      </c>
      <c r="AG61" s="37">
        <f t="shared" si="39"/>
        <v>0</v>
      </c>
      <c r="AH61" s="37">
        <f t="shared" si="40"/>
        <v>1.8</v>
      </c>
      <c r="AI61" s="37">
        <f t="shared" si="32"/>
        <v>2.56</v>
      </c>
      <c r="AJ61" s="37">
        <f t="shared" si="33"/>
        <v>0</v>
      </c>
      <c r="AK61" s="37">
        <f t="shared" si="34"/>
        <v>0</v>
      </c>
    </row>
    <row r="62" spans="1:37" ht="12" customHeight="1">
      <c r="A62" s="52" t="s">
        <v>132</v>
      </c>
      <c r="B62" s="53"/>
      <c r="C62" s="55"/>
      <c r="D62" s="55"/>
      <c r="E62" s="55"/>
      <c r="F62" s="55"/>
      <c r="G62" s="55"/>
      <c r="H62" s="55"/>
      <c r="I62" s="55">
        <v>2</v>
      </c>
      <c r="J62" s="54">
        <v>2.8</v>
      </c>
      <c r="K62" s="55"/>
      <c r="L62" s="55"/>
      <c r="M62" s="55"/>
      <c r="N62" s="55"/>
      <c r="O62" s="55"/>
      <c r="P62" s="55"/>
      <c r="Q62" s="55"/>
      <c r="R62" s="55"/>
      <c r="S62" s="54"/>
      <c r="T62" s="55"/>
      <c r="U62" s="55"/>
      <c r="V62" s="55"/>
      <c r="W62" s="55"/>
      <c r="X62" s="55"/>
      <c r="Y62" s="55"/>
      <c r="Z62" s="55"/>
      <c r="AA62" s="55"/>
      <c r="AB62" s="54"/>
      <c r="AC62" s="37">
        <f t="shared" si="35"/>
        <v>0</v>
      </c>
      <c r="AD62" s="37">
        <f t="shared" si="36"/>
        <v>0</v>
      </c>
      <c r="AE62" s="37">
        <f t="shared" si="37"/>
        <v>0</v>
      </c>
      <c r="AF62" s="37">
        <f t="shared" si="38"/>
        <v>0</v>
      </c>
      <c r="AG62" s="37">
        <f t="shared" si="39"/>
        <v>0</v>
      </c>
      <c r="AH62" s="37">
        <f t="shared" si="40"/>
        <v>0</v>
      </c>
      <c r="AI62" s="37">
        <f t="shared" si="32"/>
        <v>0</v>
      </c>
      <c r="AJ62" s="37">
        <f t="shared" si="33"/>
        <v>2</v>
      </c>
      <c r="AK62" s="37">
        <f t="shared" si="34"/>
        <v>2.8</v>
      </c>
    </row>
    <row r="63" spans="1:37" ht="12" customHeight="1">
      <c r="A63" s="52" t="s">
        <v>111</v>
      </c>
      <c r="B63" s="53">
        <v>421.6</v>
      </c>
      <c r="C63" s="55">
        <v>284.61242</v>
      </c>
      <c r="D63" s="55">
        <v>14.9</v>
      </c>
      <c r="E63" s="55">
        <v>9.9</v>
      </c>
      <c r="F63" s="55">
        <v>50.1</v>
      </c>
      <c r="G63" s="55">
        <v>81.6</v>
      </c>
      <c r="H63" s="55">
        <v>87</v>
      </c>
      <c r="I63" s="55">
        <v>101.1</v>
      </c>
      <c r="J63" s="54">
        <v>106.5</v>
      </c>
      <c r="K63" s="55"/>
      <c r="L63" s="55"/>
      <c r="M63" s="55"/>
      <c r="N63" s="55"/>
      <c r="O63" s="55"/>
      <c r="P63" s="55"/>
      <c r="Q63" s="55"/>
      <c r="R63" s="55"/>
      <c r="S63" s="54"/>
      <c r="T63" s="55"/>
      <c r="U63" s="55">
        <v>400</v>
      </c>
      <c r="V63" s="55">
        <v>114.58642</v>
      </c>
      <c r="W63" s="55">
        <v>150</v>
      </c>
      <c r="X63" s="55">
        <v>594.81458</v>
      </c>
      <c r="Y63" s="55">
        <v>13</v>
      </c>
      <c r="Z63" s="55"/>
      <c r="AA63" s="55"/>
      <c r="AB63" s="54"/>
      <c r="AC63" s="37">
        <f t="shared" si="35"/>
        <v>421.6</v>
      </c>
      <c r="AD63" s="37">
        <f t="shared" si="36"/>
        <v>684.6124199999999</v>
      </c>
      <c r="AE63" s="37">
        <f t="shared" si="37"/>
        <v>129.48642</v>
      </c>
      <c r="AF63" s="37">
        <f t="shared" si="38"/>
        <v>159.9</v>
      </c>
      <c r="AG63" s="37">
        <f t="shared" si="39"/>
        <v>644.91458</v>
      </c>
      <c r="AH63" s="37">
        <f t="shared" si="40"/>
        <v>94.6</v>
      </c>
      <c r="AI63" s="37">
        <f t="shared" si="32"/>
        <v>87</v>
      </c>
      <c r="AJ63" s="37">
        <f t="shared" si="33"/>
        <v>101.1</v>
      </c>
      <c r="AK63" s="37">
        <f t="shared" si="34"/>
        <v>106.5</v>
      </c>
    </row>
    <row r="64" spans="1:37" ht="12" customHeight="1">
      <c r="A64" s="52" t="s">
        <v>112</v>
      </c>
      <c r="B64" s="53"/>
      <c r="C64" s="55"/>
      <c r="D64" s="55"/>
      <c r="E64" s="55"/>
      <c r="F64" s="55"/>
      <c r="G64" s="55">
        <v>3.6</v>
      </c>
      <c r="H64" s="55">
        <v>9.12</v>
      </c>
      <c r="I64" s="55">
        <v>11.6</v>
      </c>
      <c r="J64" s="54">
        <v>7.6</v>
      </c>
      <c r="K64" s="55"/>
      <c r="L64" s="55"/>
      <c r="M64" s="55"/>
      <c r="N64" s="55"/>
      <c r="O64" s="55"/>
      <c r="P64" s="55"/>
      <c r="Q64" s="55"/>
      <c r="R64" s="55"/>
      <c r="S64" s="54"/>
      <c r="T64" s="55"/>
      <c r="U64" s="55"/>
      <c r="V64" s="55"/>
      <c r="W64" s="55"/>
      <c r="X64" s="55"/>
      <c r="Y64" s="55"/>
      <c r="Z64" s="55"/>
      <c r="AA64" s="55"/>
      <c r="AB64" s="54"/>
      <c r="AC64" s="37">
        <f t="shared" si="35"/>
        <v>0</v>
      </c>
      <c r="AD64" s="37">
        <f t="shared" si="36"/>
        <v>0</v>
      </c>
      <c r="AE64" s="37">
        <f t="shared" si="37"/>
        <v>0</v>
      </c>
      <c r="AF64" s="37">
        <f t="shared" si="38"/>
        <v>0</v>
      </c>
      <c r="AG64" s="37">
        <f t="shared" si="39"/>
        <v>0</v>
      </c>
      <c r="AH64" s="37">
        <f t="shared" si="40"/>
        <v>3.6</v>
      </c>
      <c r="AI64" s="37">
        <f t="shared" si="32"/>
        <v>9.12</v>
      </c>
      <c r="AJ64" s="37">
        <f t="shared" si="33"/>
        <v>11.6</v>
      </c>
      <c r="AK64" s="37">
        <f t="shared" si="34"/>
        <v>7.6</v>
      </c>
    </row>
    <row r="65" spans="1:37" ht="12" customHeight="1">
      <c r="A65" s="52" t="s">
        <v>62</v>
      </c>
      <c r="B65" s="53">
        <v>14.8491</v>
      </c>
      <c r="C65" s="55">
        <v>13.9065</v>
      </c>
      <c r="D65" s="55">
        <v>52.0695</v>
      </c>
      <c r="E65" s="55">
        <v>5.7</v>
      </c>
      <c r="F65" s="55">
        <v>35.96007</v>
      </c>
      <c r="G65" s="55">
        <v>120.24351</v>
      </c>
      <c r="H65" s="55">
        <v>133.51363</v>
      </c>
      <c r="I65" s="55">
        <v>106.57944</v>
      </c>
      <c r="J65" s="54">
        <v>102.18</v>
      </c>
      <c r="K65" s="55"/>
      <c r="L65" s="55"/>
      <c r="M65" s="55"/>
      <c r="N65" s="55"/>
      <c r="O65" s="55"/>
      <c r="P65" s="55"/>
      <c r="Q65" s="55">
        <v>20.20191</v>
      </c>
      <c r="R65" s="55">
        <v>15.05245</v>
      </c>
      <c r="S65" s="54"/>
      <c r="T65" s="55">
        <v>10.1591</v>
      </c>
      <c r="U65" s="55">
        <v>168.906</v>
      </c>
      <c r="V65" s="55"/>
      <c r="W65" s="55">
        <v>4.795</v>
      </c>
      <c r="X65" s="55">
        <v>51.995</v>
      </c>
      <c r="Y65" s="55">
        <v>42.7</v>
      </c>
      <c r="Z65" s="55"/>
      <c r="AA65" s="55">
        <v>62.67</v>
      </c>
      <c r="AB65" s="54">
        <v>19.5</v>
      </c>
      <c r="AC65" s="37">
        <f t="shared" si="35"/>
        <v>25.008200000000002</v>
      </c>
      <c r="AD65" s="37">
        <f t="shared" si="36"/>
        <v>182.8125</v>
      </c>
      <c r="AE65" s="37">
        <f t="shared" si="37"/>
        <v>52.0695</v>
      </c>
      <c r="AF65" s="37">
        <f t="shared" si="38"/>
        <v>10.495000000000001</v>
      </c>
      <c r="AG65" s="37">
        <f t="shared" si="39"/>
        <v>87.95507</v>
      </c>
      <c r="AH65" s="37">
        <f t="shared" si="40"/>
        <v>162.94351</v>
      </c>
      <c r="AI65" s="37">
        <f t="shared" si="32"/>
        <v>153.71554</v>
      </c>
      <c r="AJ65" s="37">
        <f t="shared" si="33"/>
        <v>184.30189000000001</v>
      </c>
      <c r="AK65" s="37">
        <f t="shared" si="34"/>
        <v>121.68</v>
      </c>
    </row>
    <row r="66" spans="1:37" ht="12" customHeight="1">
      <c r="A66" s="52" t="s">
        <v>63</v>
      </c>
      <c r="B66" s="53"/>
      <c r="C66" s="55"/>
      <c r="D66" s="55"/>
      <c r="E66" s="55"/>
      <c r="F66" s="55">
        <v>1.8</v>
      </c>
      <c r="G66" s="55">
        <v>2.52</v>
      </c>
      <c r="H66" s="55"/>
      <c r="I66" s="55"/>
      <c r="J66" s="54"/>
      <c r="K66" s="55"/>
      <c r="L66" s="55"/>
      <c r="M66" s="55"/>
      <c r="N66" s="55"/>
      <c r="O66" s="55"/>
      <c r="P66" s="55"/>
      <c r="Q66" s="55"/>
      <c r="R66" s="55"/>
      <c r="S66" s="54"/>
      <c r="T66" s="55"/>
      <c r="U66" s="55"/>
      <c r="V66" s="55"/>
      <c r="W66" s="55"/>
      <c r="X66" s="55"/>
      <c r="Y66" s="55"/>
      <c r="Z66" s="55"/>
      <c r="AA66" s="55"/>
      <c r="AB66" s="54">
        <v>55</v>
      </c>
      <c r="AC66" s="37">
        <f t="shared" si="35"/>
        <v>0</v>
      </c>
      <c r="AD66" s="37">
        <f t="shared" si="36"/>
        <v>0</v>
      </c>
      <c r="AE66" s="37">
        <f t="shared" si="37"/>
        <v>0</v>
      </c>
      <c r="AF66" s="37">
        <f t="shared" si="38"/>
        <v>0</v>
      </c>
      <c r="AG66" s="37">
        <f t="shared" si="39"/>
        <v>1.8</v>
      </c>
      <c r="AH66" s="37">
        <f t="shared" si="40"/>
        <v>2.52</v>
      </c>
      <c r="AI66" s="37">
        <f t="shared" si="32"/>
        <v>0</v>
      </c>
      <c r="AJ66" s="37">
        <f t="shared" si="33"/>
        <v>0</v>
      </c>
      <c r="AK66" s="37">
        <f t="shared" si="34"/>
        <v>55</v>
      </c>
    </row>
    <row r="67" spans="1:37" ht="12" customHeight="1">
      <c r="A67" s="52" t="s">
        <v>143</v>
      </c>
      <c r="B67" s="53"/>
      <c r="C67" s="55"/>
      <c r="D67" s="55"/>
      <c r="E67" s="55"/>
      <c r="F67" s="55"/>
      <c r="G67" s="55"/>
      <c r="H67" s="55"/>
      <c r="I67" s="55"/>
      <c r="J67" s="54">
        <v>2</v>
      </c>
      <c r="K67" s="55"/>
      <c r="L67" s="55"/>
      <c r="M67" s="55"/>
      <c r="N67" s="55"/>
      <c r="O67" s="55"/>
      <c r="P67" s="55"/>
      <c r="Q67" s="55"/>
      <c r="R67" s="55"/>
      <c r="S67" s="54"/>
      <c r="T67" s="55"/>
      <c r="U67" s="55"/>
      <c r="V67" s="55"/>
      <c r="W67" s="55"/>
      <c r="X67" s="55"/>
      <c r="Y67" s="55"/>
      <c r="Z67" s="55"/>
      <c r="AA67" s="55"/>
      <c r="AB67" s="54"/>
      <c r="AC67" s="37">
        <f t="shared" si="35"/>
        <v>0</v>
      </c>
      <c r="AD67" s="37">
        <f t="shared" si="36"/>
        <v>0</v>
      </c>
      <c r="AE67" s="37">
        <f t="shared" si="37"/>
        <v>0</v>
      </c>
      <c r="AF67" s="37">
        <f t="shared" si="38"/>
        <v>0</v>
      </c>
      <c r="AG67" s="37">
        <f t="shared" si="39"/>
        <v>0</v>
      </c>
      <c r="AH67" s="37">
        <f t="shared" si="40"/>
        <v>0</v>
      </c>
      <c r="AI67" s="37">
        <f t="shared" si="32"/>
        <v>0</v>
      </c>
      <c r="AJ67" s="37">
        <f t="shared" si="33"/>
        <v>0</v>
      </c>
      <c r="AK67" s="37">
        <f t="shared" si="34"/>
        <v>2</v>
      </c>
    </row>
    <row r="68" spans="1:37" ht="12" customHeight="1">
      <c r="A68" s="52" t="s">
        <v>64</v>
      </c>
      <c r="B68" s="53">
        <v>14.37</v>
      </c>
      <c r="C68" s="55">
        <v>4.92</v>
      </c>
      <c r="D68" s="55">
        <v>1.5</v>
      </c>
      <c r="E68" s="55">
        <v>8.352</v>
      </c>
      <c r="F68" s="55">
        <v>46.812</v>
      </c>
      <c r="G68" s="55">
        <v>48.312</v>
      </c>
      <c r="H68" s="55">
        <v>32.38</v>
      </c>
      <c r="I68" s="55">
        <v>17.8</v>
      </c>
      <c r="J68" s="54">
        <v>35.18</v>
      </c>
      <c r="K68" s="55"/>
      <c r="L68" s="55"/>
      <c r="M68" s="55"/>
      <c r="N68" s="55"/>
      <c r="O68" s="55"/>
      <c r="P68" s="55"/>
      <c r="Q68" s="55">
        <v>15.69617</v>
      </c>
      <c r="R68" s="55">
        <v>20.0161</v>
      </c>
      <c r="S68" s="54"/>
      <c r="T68" s="55"/>
      <c r="U68" s="55"/>
      <c r="V68" s="55">
        <v>5.8756</v>
      </c>
      <c r="W68" s="55">
        <v>36.9244</v>
      </c>
      <c r="X68" s="55"/>
      <c r="Y68" s="55"/>
      <c r="Z68" s="55"/>
      <c r="AA68" s="55"/>
      <c r="AB68" s="54">
        <v>25</v>
      </c>
      <c r="AC68" s="37">
        <f t="shared" si="35"/>
        <v>14.37</v>
      </c>
      <c r="AD68" s="37">
        <f t="shared" si="36"/>
        <v>4.92</v>
      </c>
      <c r="AE68" s="37">
        <f t="shared" si="37"/>
        <v>7.3756</v>
      </c>
      <c r="AF68" s="37">
        <f t="shared" si="38"/>
        <v>45.276399999999995</v>
      </c>
      <c r="AG68" s="37">
        <f t="shared" si="39"/>
        <v>46.812</v>
      </c>
      <c r="AH68" s="37">
        <f t="shared" si="40"/>
        <v>48.312</v>
      </c>
      <c r="AI68" s="37">
        <f t="shared" si="32"/>
        <v>48.076170000000005</v>
      </c>
      <c r="AJ68" s="37">
        <f t="shared" si="33"/>
        <v>37.816100000000006</v>
      </c>
      <c r="AK68" s="37">
        <f t="shared" si="34"/>
        <v>60.18</v>
      </c>
    </row>
    <row r="69" spans="1:37" ht="12" customHeight="1">
      <c r="A69" s="52" t="s">
        <v>81</v>
      </c>
      <c r="B69" s="53">
        <v>1.5</v>
      </c>
      <c r="C69" s="55">
        <v>5.7</v>
      </c>
      <c r="D69" s="55">
        <v>9.3</v>
      </c>
      <c r="E69" s="55">
        <v>6.3</v>
      </c>
      <c r="F69" s="55">
        <v>11.14</v>
      </c>
      <c r="G69" s="55">
        <v>34.28</v>
      </c>
      <c r="H69" s="55">
        <v>35.56</v>
      </c>
      <c r="I69" s="55">
        <v>30</v>
      </c>
      <c r="J69" s="54">
        <v>65.4</v>
      </c>
      <c r="K69" s="55"/>
      <c r="L69" s="55"/>
      <c r="M69" s="55"/>
      <c r="N69" s="55"/>
      <c r="O69" s="55"/>
      <c r="P69" s="55"/>
      <c r="Q69" s="55"/>
      <c r="R69" s="55">
        <v>20.91044</v>
      </c>
      <c r="S69" s="54">
        <v>16.70919</v>
      </c>
      <c r="T69" s="55"/>
      <c r="U69" s="55"/>
      <c r="V69" s="55"/>
      <c r="W69" s="55">
        <v>7.429</v>
      </c>
      <c r="X69" s="55">
        <v>7.429</v>
      </c>
      <c r="Y69" s="55"/>
      <c r="Z69" s="55">
        <v>3.74138</v>
      </c>
      <c r="AA69" s="55">
        <v>62.1026</v>
      </c>
      <c r="AB69" s="54">
        <v>218.46576</v>
      </c>
      <c r="AC69" s="37">
        <f t="shared" si="35"/>
        <v>1.5</v>
      </c>
      <c r="AD69" s="37">
        <f t="shared" si="36"/>
        <v>5.7</v>
      </c>
      <c r="AE69" s="37">
        <f t="shared" si="37"/>
        <v>9.3</v>
      </c>
      <c r="AF69" s="37">
        <f t="shared" si="38"/>
        <v>13.729</v>
      </c>
      <c r="AG69" s="37">
        <f t="shared" si="39"/>
        <v>18.569000000000003</v>
      </c>
      <c r="AH69" s="37">
        <f t="shared" si="40"/>
        <v>34.28</v>
      </c>
      <c r="AI69" s="37">
        <f t="shared" si="32"/>
        <v>39.30138</v>
      </c>
      <c r="AJ69" s="37">
        <f t="shared" si="33"/>
        <v>113.01304</v>
      </c>
      <c r="AK69" s="37">
        <f t="shared" si="34"/>
        <v>300.57495</v>
      </c>
    </row>
    <row r="70" spans="1:37" ht="12" customHeight="1">
      <c r="A70" s="52" t="s">
        <v>82</v>
      </c>
      <c r="B70" s="53"/>
      <c r="C70" s="55"/>
      <c r="D70" s="55"/>
      <c r="E70" s="55"/>
      <c r="F70" s="55"/>
      <c r="G70" s="55"/>
      <c r="H70" s="55">
        <v>1</v>
      </c>
      <c r="I70" s="55">
        <v>8.6</v>
      </c>
      <c r="J70" s="54">
        <v>11.6</v>
      </c>
      <c r="K70" s="55"/>
      <c r="L70" s="55"/>
      <c r="M70" s="55"/>
      <c r="N70" s="55"/>
      <c r="O70" s="55"/>
      <c r="P70" s="55"/>
      <c r="Q70" s="55"/>
      <c r="R70" s="55"/>
      <c r="S70" s="54"/>
      <c r="T70" s="55"/>
      <c r="U70" s="55">
        <v>197.55573</v>
      </c>
      <c r="V70" s="55">
        <v>50.08163</v>
      </c>
      <c r="W70" s="55"/>
      <c r="X70" s="55"/>
      <c r="Y70" s="55"/>
      <c r="Z70" s="55">
        <v>5</v>
      </c>
      <c r="AA70" s="55">
        <v>446.92846</v>
      </c>
      <c r="AB70" s="54">
        <v>653</v>
      </c>
      <c r="AC70" s="37">
        <f t="shared" si="35"/>
        <v>0</v>
      </c>
      <c r="AD70" s="37">
        <f t="shared" si="36"/>
        <v>197.55573</v>
      </c>
      <c r="AE70" s="37">
        <f t="shared" si="37"/>
        <v>50.08163</v>
      </c>
      <c r="AF70" s="37">
        <f t="shared" si="38"/>
        <v>0</v>
      </c>
      <c r="AG70" s="37">
        <f t="shared" si="39"/>
        <v>0</v>
      </c>
      <c r="AH70" s="37">
        <f t="shared" si="40"/>
        <v>0</v>
      </c>
      <c r="AI70" s="37">
        <f t="shared" si="32"/>
        <v>6</v>
      </c>
      <c r="AJ70" s="37">
        <f t="shared" si="33"/>
        <v>455.52846</v>
      </c>
      <c r="AK70" s="37">
        <f t="shared" si="34"/>
        <v>664.6</v>
      </c>
    </row>
    <row r="71" spans="1:37" ht="12" customHeight="1">
      <c r="A71" s="52" t="s">
        <v>65</v>
      </c>
      <c r="B71" s="53"/>
      <c r="C71" s="55"/>
      <c r="D71" s="55">
        <v>4.66</v>
      </c>
      <c r="E71" s="55">
        <v>2.1</v>
      </c>
      <c r="F71" s="55"/>
      <c r="G71" s="55"/>
      <c r="H71" s="55">
        <v>6</v>
      </c>
      <c r="I71" s="55">
        <v>8.4</v>
      </c>
      <c r="J71" s="54">
        <v>2.6</v>
      </c>
      <c r="K71" s="55"/>
      <c r="L71" s="55"/>
      <c r="M71" s="55"/>
      <c r="N71" s="55"/>
      <c r="O71" s="55"/>
      <c r="P71" s="55"/>
      <c r="Q71" s="55"/>
      <c r="R71" s="55"/>
      <c r="S71" s="54"/>
      <c r="T71" s="55">
        <v>81.9039</v>
      </c>
      <c r="U71" s="55"/>
      <c r="V71" s="55"/>
      <c r="W71" s="55"/>
      <c r="X71" s="55"/>
      <c r="Y71" s="55"/>
      <c r="Z71" s="55"/>
      <c r="AA71" s="55"/>
      <c r="AB71" s="54">
        <v>28</v>
      </c>
      <c r="AC71" s="37">
        <f t="shared" si="35"/>
        <v>81.9039</v>
      </c>
      <c r="AD71" s="37">
        <f t="shared" si="36"/>
        <v>0</v>
      </c>
      <c r="AE71" s="37">
        <f t="shared" si="37"/>
        <v>4.66</v>
      </c>
      <c r="AF71" s="37">
        <f t="shared" si="38"/>
        <v>2.1</v>
      </c>
      <c r="AG71" s="37">
        <f t="shared" si="39"/>
        <v>0</v>
      </c>
      <c r="AH71" s="37">
        <f t="shared" si="40"/>
        <v>0</v>
      </c>
      <c r="AI71" s="37">
        <f t="shared" si="32"/>
        <v>6</v>
      </c>
      <c r="AJ71" s="37">
        <f t="shared" si="33"/>
        <v>8.4</v>
      </c>
      <c r="AK71" s="37">
        <f t="shared" si="34"/>
        <v>30.6</v>
      </c>
    </row>
    <row r="72" spans="1:37" ht="12" customHeight="1">
      <c r="A72" s="52" t="s">
        <v>66</v>
      </c>
      <c r="B72" s="53"/>
      <c r="C72" s="55">
        <v>11.84</v>
      </c>
      <c r="D72" s="55">
        <v>30.61</v>
      </c>
      <c r="E72" s="55">
        <v>1.5</v>
      </c>
      <c r="F72" s="55">
        <v>2.4</v>
      </c>
      <c r="G72" s="55">
        <v>1.8</v>
      </c>
      <c r="H72" s="55">
        <v>4.56</v>
      </c>
      <c r="I72" s="55">
        <v>4.8</v>
      </c>
      <c r="J72" s="54">
        <v>8.8</v>
      </c>
      <c r="K72" s="55"/>
      <c r="L72" s="55"/>
      <c r="M72" s="55"/>
      <c r="N72" s="55"/>
      <c r="O72" s="55"/>
      <c r="P72" s="55"/>
      <c r="Q72" s="55"/>
      <c r="R72" s="55"/>
      <c r="S72" s="54"/>
      <c r="T72" s="55">
        <v>58</v>
      </c>
      <c r="U72" s="55"/>
      <c r="V72" s="55">
        <v>60</v>
      </c>
      <c r="W72" s="55"/>
      <c r="X72" s="55"/>
      <c r="Y72" s="55"/>
      <c r="Z72" s="55"/>
      <c r="AA72" s="55"/>
      <c r="AB72" s="54"/>
      <c r="AC72" s="37">
        <f t="shared" si="35"/>
        <v>58</v>
      </c>
      <c r="AD72" s="37">
        <f t="shared" si="36"/>
        <v>11.84</v>
      </c>
      <c r="AE72" s="37">
        <f t="shared" si="37"/>
        <v>90.61</v>
      </c>
      <c r="AF72" s="37">
        <f t="shared" si="38"/>
        <v>1.5</v>
      </c>
      <c r="AG72" s="37">
        <f t="shared" si="39"/>
        <v>2.4</v>
      </c>
      <c r="AH72" s="37">
        <f t="shared" si="40"/>
        <v>1.8</v>
      </c>
      <c r="AI72" s="37">
        <f t="shared" si="32"/>
        <v>4.56</v>
      </c>
      <c r="AJ72" s="37">
        <f t="shared" si="33"/>
        <v>4.8</v>
      </c>
      <c r="AK72" s="37">
        <f t="shared" si="34"/>
        <v>8.8</v>
      </c>
    </row>
    <row r="73" spans="1:37" ht="12" customHeight="1">
      <c r="A73" s="52" t="s">
        <v>67</v>
      </c>
      <c r="B73" s="53"/>
      <c r="C73" s="55">
        <v>1.2</v>
      </c>
      <c r="D73" s="55"/>
      <c r="E73" s="55">
        <v>2.952</v>
      </c>
      <c r="F73" s="55">
        <v>23.352</v>
      </c>
      <c r="G73" s="55">
        <v>22.032</v>
      </c>
      <c r="H73" s="55">
        <v>21.292</v>
      </c>
      <c r="I73" s="55">
        <v>14</v>
      </c>
      <c r="J73" s="54">
        <v>23</v>
      </c>
      <c r="K73" s="55"/>
      <c r="L73" s="55"/>
      <c r="M73" s="55"/>
      <c r="N73" s="55"/>
      <c r="O73" s="55"/>
      <c r="P73" s="55"/>
      <c r="Q73" s="55"/>
      <c r="R73" s="55"/>
      <c r="S73" s="54"/>
      <c r="T73" s="55"/>
      <c r="U73" s="55"/>
      <c r="V73" s="55">
        <v>23.98096</v>
      </c>
      <c r="W73" s="55">
        <v>23.98096</v>
      </c>
      <c r="X73" s="55"/>
      <c r="Y73" s="55"/>
      <c r="Z73" s="55">
        <v>13.848</v>
      </c>
      <c r="AA73" s="55"/>
      <c r="AB73" s="54">
        <v>17.5</v>
      </c>
      <c r="AC73" s="37">
        <f t="shared" si="35"/>
        <v>0</v>
      </c>
      <c r="AD73" s="37">
        <f t="shared" si="36"/>
        <v>1.2</v>
      </c>
      <c r="AE73" s="37">
        <f t="shared" si="37"/>
        <v>23.98096</v>
      </c>
      <c r="AF73" s="37">
        <f t="shared" si="38"/>
        <v>26.93296</v>
      </c>
      <c r="AG73" s="37">
        <f t="shared" si="39"/>
        <v>23.352</v>
      </c>
      <c r="AH73" s="37">
        <f t="shared" si="40"/>
        <v>22.032</v>
      </c>
      <c r="AI73" s="37">
        <f t="shared" si="32"/>
        <v>35.14</v>
      </c>
      <c r="AJ73" s="37">
        <f t="shared" si="33"/>
        <v>14</v>
      </c>
      <c r="AK73" s="37">
        <f t="shared" si="34"/>
        <v>40.5</v>
      </c>
    </row>
    <row r="74" spans="1:37" ht="12" customHeight="1">
      <c r="A74" s="52" t="s">
        <v>133</v>
      </c>
      <c r="B74" s="53">
        <v>1.774</v>
      </c>
      <c r="C74" s="55"/>
      <c r="D74" s="55"/>
      <c r="E74" s="55"/>
      <c r="F74" s="55"/>
      <c r="G74" s="55">
        <v>1.8</v>
      </c>
      <c r="H74" s="55">
        <v>2.56</v>
      </c>
      <c r="I74" s="55"/>
      <c r="J74" s="54"/>
      <c r="K74" s="55"/>
      <c r="L74" s="55"/>
      <c r="M74" s="55"/>
      <c r="N74" s="55"/>
      <c r="O74" s="55"/>
      <c r="P74" s="55"/>
      <c r="Q74" s="55"/>
      <c r="R74" s="55"/>
      <c r="S74" s="54"/>
      <c r="T74" s="55"/>
      <c r="U74" s="55"/>
      <c r="V74" s="55"/>
      <c r="W74" s="55"/>
      <c r="X74" s="55">
        <v>62.96057</v>
      </c>
      <c r="Y74" s="55"/>
      <c r="Z74" s="55"/>
      <c r="AA74" s="55"/>
      <c r="AB74" s="54"/>
      <c r="AC74" s="37">
        <f t="shared" si="35"/>
        <v>1.774</v>
      </c>
      <c r="AD74" s="37">
        <f t="shared" si="36"/>
        <v>0</v>
      </c>
      <c r="AE74" s="37">
        <f t="shared" si="37"/>
        <v>0</v>
      </c>
      <c r="AF74" s="37">
        <f t="shared" si="38"/>
        <v>0</v>
      </c>
      <c r="AG74" s="37">
        <f t="shared" si="39"/>
        <v>62.96057</v>
      </c>
      <c r="AH74" s="37">
        <f t="shared" si="40"/>
        <v>1.8</v>
      </c>
      <c r="AI74" s="37">
        <f t="shared" si="32"/>
        <v>2.56</v>
      </c>
      <c r="AJ74" s="37">
        <f t="shared" si="33"/>
        <v>0</v>
      </c>
      <c r="AK74" s="37">
        <f t="shared" si="34"/>
        <v>0</v>
      </c>
    </row>
    <row r="75" spans="1:37" ht="12" customHeight="1">
      <c r="A75" s="52" t="s">
        <v>113</v>
      </c>
      <c r="B75" s="53"/>
      <c r="C75" s="55"/>
      <c r="D75" s="55"/>
      <c r="E75" s="55"/>
      <c r="F75" s="55"/>
      <c r="G75" s="55"/>
      <c r="H75" s="55">
        <v>11</v>
      </c>
      <c r="I75" s="55">
        <v>13.2</v>
      </c>
      <c r="J75" s="54">
        <v>25.3</v>
      </c>
      <c r="K75" s="55"/>
      <c r="L75" s="55"/>
      <c r="M75" s="55"/>
      <c r="N75" s="55"/>
      <c r="O75" s="55"/>
      <c r="P75" s="55"/>
      <c r="Q75" s="55"/>
      <c r="R75" s="55"/>
      <c r="S75" s="54"/>
      <c r="T75" s="55"/>
      <c r="U75" s="55"/>
      <c r="V75" s="55"/>
      <c r="W75" s="55"/>
      <c r="X75" s="55"/>
      <c r="Y75" s="55"/>
      <c r="Z75" s="55"/>
      <c r="AA75" s="55"/>
      <c r="AB75" s="54"/>
      <c r="AC75" s="37">
        <f t="shared" si="35"/>
        <v>0</v>
      </c>
      <c r="AD75" s="37">
        <f t="shared" si="36"/>
        <v>0</v>
      </c>
      <c r="AE75" s="37">
        <f t="shared" si="37"/>
        <v>0</v>
      </c>
      <c r="AF75" s="37">
        <f t="shared" si="38"/>
        <v>0</v>
      </c>
      <c r="AG75" s="37">
        <f t="shared" si="39"/>
        <v>0</v>
      </c>
      <c r="AH75" s="37">
        <f t="shared" si="40"/>
        <v>0</v>
      </c>
      <c r="AI75" s="37">
        <f t="shared" si="32"/>
        <v>11</v>
      </c>
      <c r="AJ75" s="37">
        <f t="shared" si="33"/>
        <v>13.2</v>
      </c>
      <c r="AK75" s="37">
        <f t="shared" si="34"/>
        <v>25.3</v>
      </c>
    </row>
    <row r="76" spans="1:37" ht="12" customHeight="1">
      <c r="A76" s="52" t="s">
        <v>134</v>
      </c>
      <c r="B76" s="53"/>
      <c r="C76" s="55"/>
      <c r="D76" s="55"/>
      <c r="E76" s="55"/>
      <c r="F76" s="55"/>
      <c r="G76" s="55"/>
      <c r="H76" s="55"/>
      <c r="I76" s="55">
        <v>19.6</v>
      </c>
      <c r="J76" s="54">
        <v>42.8</v>
      </c>
      <c r="K76" s="55"/>
      <c r="L76" s="55"/>
      <c r="M76" s="55"/>
      <c r="N76" s="55"/>
      <c r="O76" s="55"/>
      <c r="P76" s="55"/>
      <c r="Q76" s="55"/>
      <c r="R76" s="55"/>
      <c r="S76" s="54"/>
      <c r="T76" s="55"/>
      <c r="U76" s="55"/>
      <c r="V76" s="55"/>
      <c r="W76" s="55"/>
      <c r="X76" s="55"/>
      <c r="Y76" s="55"/>
      <c r="Z76" s="55"/>
      <c r="AA76" s="55"/>
      <c r="AB76" s="54"/>
      <c r="AC76" s="37">
        <f t="shared" si="35"/>
        <v>0</v>
      </c>
      <c r="AD76" s="37">
        <f t="shared" si="36"/>
        <v>0</v>
      </c>
      <c r="AE76" s="37">
        <f t="shared" si="37"/>
        <v>0</v>
      </c>
      <c r="AF76" s="37">
        <f t="shared" si="38"/>
        <v>0</v>
      </c>
      <c r="AG76" s="37">
        <f t="shared" si="39"/>
        <v>0</v>
      </c>
      <c r="AH76" s="37">
        <f t="shared" si="40"/>
        <v>0</v>
      </c>
      <c r="AI76" s="37">
        <f t="shared" si="32"/>
        <v>0</v>
      </c>
      <c r="AJ76" s="37">
        <f t="shared" si="33"/>
        <v>19.6</v>
      </c>
      <c r="AK76" s="37">
        <f t="shared" si="34"/>
        <v>42.8</v>
      </c>
    </row>
    <row r="77" spans="1:37" ht="12" customHeight="1">
      <c r="A77" s="52" t="s">
        <v>114</v>
      </c>
      <c r="B77" s="53"/>
      <c r="C77" s="55"/>
      <c r="D77" s="55"/>
      <c r="E77" s="55"/>
      <c r="F77" s="55"/>
      <c r="G77" s="55"/>
      <c r="H77" s="55">
        <v>2</v>
      </c>
      <c r="I77" s="55">
        <v>2.8</v>
      </c>
      <c r="J77" s="54"/>
      <c r="K77" s="55"/>
      <c r="L77" s="55"/>
      <c r="M77" s="55"/>
      <c r="N77" s="55"/>
      <c r="O77" s="55"/>
      <c r="P77" s="55"/>
      <c r="Q77" s="55"/>
      <c r="R77" s="55"/>
      <c r="S77" s="54"/>
      <c r="T77" s="55"/>
      <c r="U77" s="55"/>
      <c r="V77" s="55"/>
      <c r="W77" s="55"/>
      <c r="X77" s="55"/>
      <c r="Y77" s="55"/>
      <c r="Z77" s="55"/>
      <c r="AA77" s="55"/>
      <c r="AB77" s="54"/>
      <c r="AC77" s="37">
        <f t="shared" si="35"/>
        <v>0</v>
      </c>
      <c r="AD77" s="37">
        <f t="shared" si="36"/>
        <v>0</v>
      </c>
      <c r="AE77" s="37">
        <f t="shared" si="37"/>
        <v>0</v>
      </c>
      <c r="AF77" s="37">
        <f t="shared" si="38"/>
        <v>0</v>
      </c>
      <c r="AG77" s="37">
        <f t="shared" si="39"/>
        <v>0</v>
      </c>
      <c r="AH77" s="37">
        <f t="shared" si="40"/>
        <v>0</v>
      </c>
      <c r="AI77" s="37">
        <f t="shared" si="32"/>
        <v>2</v>
      </c>
      <c r="AJ77" s="37">
        <f t="shared" si="33"/>
        <v>2.8</v>
      </c>
      <c r="AK77" s="37">
        <f t="shared" si="34"/>
        <v>0</v>
      </c>
    </row>
    <row r="78" spans="1:37" ht="12" customHeight="1">
      <c r="A78" s="52" t="s">
        <v>144</v>
      </c>
      <c r="B78" s="53"/>
      <c r="C78" s="55"/>
      <c r="D78" s="55"/>
      <c r="E78" s="55"/>
      <c r="F78" s="55"/>
      <c r="G78" s="55"/>
      <c r="H78" s="55"/>
      <c r="I78" s="55"/>
      <c r="J78" s="54"/>
      <c r="K78" s="55"/>
      <c r="L78" s="55"/>
      <c r="M78" s="55"/>
      <c r="N78" s="55"/>
      <c r="O78" s="55"/>
      <c r="P78" s="55"/>
      <c r="Q78" s="55"/>
      <c r="R78" s="55"/>
      <c r="S78" s="54">
        <v>59.056</v>
      </c>
      <c r="T78" s="55"/>
      <c r="U78" s="55"/>
      <c r="V78" s="55"/>
      <c r="W78" s="55"/>
      <c r="X78" s="55"/>
      <c r="Y78" s="55"/>
      <c r="Z78" s="55"/>
      <c r="AA78" s="55"/>
      <c r="AB78" s="54"/>
      <c r="AC78" s="37">
        <f t="shared" si="35"/>
        <v>0</v>
      </c>
      <c r="AD78" s="37">
        <f t="shared" si="36"/>
        <v>0</v>
      </c>
      <c r="AE78" s="37">
        <f t="shared" si="37"/>
        <v>0</v>
      </c>
      <c r="AF78" s="37">
        <f t="shared" si="38"/>
        <v>0</v>
      </c>
      <c r="AG78" s="37">
        <f t="shared" si="39"/>
        <v>0</v>
      </c>
      <c r="AH78" s="37">
        <f t="shared" si="40"/>
        <v>0</v>
      </c>
      <c r="AI78" s="37">
        <f t="shared" si="32"/>
        <v>0</v>
      </c>
      <c r="AJ78" s="37">
        <f t="shared" si="33"/>
        <v>0</v>
      </c>
      <c r="AK78" s="37">
        <f t="shared" si="34"/>
        <v>59.056</v>
      </c>
    </row>
    <row r="79" spans="1:37" ht="12" customHeight="1">
      <c r="A79" s="52" t="s">
        <v>68</v>
      </c>
      <c r="B79" s="53">
        <v>43.004</v>
      </c>
      <c r="C79" s="55">
        <v>52.512</v>
      </c>
      <c r="D79" s="55">
        <v>19.812</v>
      </c>
      <c r="E79" s="55">
        <v>21.008</v>
      </c>
      <c r="F79" s="55">
        <v>80.124</v>
      </c>
      <c r="G79" s="55">
        <v>85.308</v>
      </c>
      <c r="H79" s="55">
        <v>44.116</v>
      </c>
      <c r="I79" s="55">
        <v>42.72</v>
      </c>
      <c r="J79" s="54">
        <v>52.9</v>
      </c>
      <c r="K79" s="55"/>
      <c r="L79" s="55"/>
      <c r="M79" s="55"/>
      <c r="N79" s="55"/>
      <c r="O79" s="55"/>
      <c r="P79" s="55"/>
      <c r="Q79" s="55"/>
      <c r="R79" s="55"/>
      <c r="S79" s="54"/>
      <c r="T79" s="55"/>
      <c r="U79" s="55">
        <v>164.86635</v>
      </c>
      <c r="V79" s="55">
        <v>16.9796</v>
      </c>
      <c r="W79" s="55"/>
      <c r="X79" s="55">
        <v>14.8832</v>
      </c>
      <c r="Y79" s="55">
        <v>14.813</v>
      </c>
      <c r="Z79" s="55"/>
      <c r="AA79" s="55">
        <v>83.61864</v>
      </c>
      <c r="AB79" s="54"/>
      <c r="AC79" s="37">
        <f aca="true" t="shared" si="41" ref="AC79:AH79">SUM(B79+K79+T79)</f>
        <v>43.004</v>
      </c>
      <c r="AD79" s="37">
        <f t="shared" si="41"/>
        <v>217.37835</v>
      </c>
      <c r="AE79" s="37">
        <f t="shared" si="41"/>
        <v>36.7916</v>
      </c>
      <c r="AF79" s="37">
        <f t="shared" si="41"/>
        <v>21.008</v>
      </c>
      <c r="AG79" s="37">
        <f t="shared" si="41"/>
        <v>95.0072</v>
      </c>
      <c r="AH79" s="37">
        <f t="shared" si="41"/>
        <v>100.12100000000001</v>
      </c>
      <c r="AI79" s="37">
        <f t="shared" si="32"/>
        <v>44.116</v>
      </c>
      <c r="AJ79" s="37">
        <f t="shared" si="33"/>
        <v>126.33864</v>
      </c>
      <c r="AK79" s="37">
        <f t="shared" si="34"/>
        <v>52.9</v>
      </c>
    </row>
    <row r="80" spans="1:37" ht="12" customHeight="1">
      <c r="A80" s="52" t="s">
        <v>69</v>
      </c>
      <c r="B80" s="53">
        <v>33.67231</v>
      </c>
      <c r="C80" s="55">
        <v>59.49767</v>
      </c>
      <c r="D80" s="55">
        <v>129.80713</v>
      </c>
      <c r="E80" s="55">
        <v>222.41828</v>
      </c>
      <c r="F80" s="55">
        <v>275.84697</v>
      </c>
      <c r="G80" s="55">
        <v>391.66659</v>
      </c>
      <c r="H80" s="55">
        <v>351.95512</v>
      </c>
      <c r="I80" s="55">
        <v>299.264</v>
      </c>
      <c r="J80" s="54">
        <v>282.2</v>
      </c>
      <c r="K80" s="55"/>
      <c r="L80" s="55"/>
      <c r="M80" s="55"/>
      <c r="N80" s="55"/>
      <c r="O80" s="55"/>
      <c r="P80" s="55"/>
      <c r="Q80" s="55"/>
      <c r="R80" s="55"/>
      <c r="S80" s="54"/>
      <c r="T80" s="55">
        <v>70.94892</v>
      </c>
      <c r="U80" s="55">
        <v>428.59448</v>
      </c>
      <c r="V80" s="55">
        <v>477.76154</v>
      </c>
      <c r="W80" s="55">
        <v>329.44082</v>
      </c>
      <c r="X80" s="55">
        <v>436.27243</v>
      </c>
      <c r="Y80" s="55">
        <v>40.15831</v>
      </c>
      <c r="Z80" s="55">
        <v>552.63382</v>
      </c>
      <c r="AA80" s="55">
        <v>212.64346</v>
      </c>
      <c r="AB80" s="54">
        <v>32.38996</v>
      </c>
      <c r="AC80" s="37">
        <f>SUM(B80+K80+T80)</f>
        <v>104.62123</v>
      </c>
      <c r="AD80" s="37">
        <f>SUM(C80+L80+U80)</f>
        <v>488.09214999999995</v>
      </c>
      <c r="AE80" s="37">
        <f>SUM(D80+M80+V80)</f>
        <v>607.56867</v>
      </c>
      <c r="AF80" s="37">
        <f>SUM(E80+N80+W80)</f>
        <v>551.8591</v>
      </c>
      <c r="AG80" s="37">
        <f>SUM(F80+O80+X80)</f>
        <v>712.1194</v>
      </c>
      <c r="AH80" s="37">
        <f>SUM(G80+P80+Y80)</f>
        <v>431.82489999999996</v>
      </c>
      <c r="AI80" s="37">
        <f>SUM(H80+Q80+Z80)</f>
        <v>904.5889400000001</v>
      </c>
      <c r="AJ80" s="37">
        <f>SUM(I80+R80+AA80)</f>
        <v>511.90746</v>
      </c>
      <c r="AK80" s="37">
        <f>SUM(J80+S80+AB80)</f>
        <v>314.58996</v>
      </c>
    </row>
    <row r="81" spans="1:37" ht="12" customHeight="1">
      <c r="A81" s="52" t="s">
        <v>102</v>
      </c>
      <c r="B81" s="53"/>
      <c r="C81" s="55">
        <v>27.48874</v>
      </c>
      <c r="D81" s="55">
        <v>119.1</v>
      </c>
      <c r="E81" s="55">
        <v>95.8</v>
      </c>
      <c r="F81" s="55">
        <v>125.6</v>
      </c>
      <c r="G81" s="55">
        <v>240.36</v>
      </c>
      <c r="H81" s="55">
        <v>649.553</v>
      </c>
      <c r="I81" s="55">
        <v>414.041</v>
      </c>
      <c r="J81" s="54">
        <v>160.717</v>
      </c>
      <c r="K81" s="55"/>
      <c r="L81" s="55"/>
      <c r="M81" s="55"/>
      <c r="N81" s="55"/>
      <c r="O81" s="55"/>
      <c r="P81" s="55"/>
      <c r="Q81" s="55"/>
      <c r="R81" s="55"/>
      <c r="S81" s="54"/>
      <c r="T81" s="55"/>
      <c r="U81" s="55"/>
      <c r="V81" s="55"/>
      <c r="W81" s="55"/>
      <c r="X81" s="55"/>
      <c r="Y81" s="55"/>
      <c r="Z81" s="55"/>
      <c r="AA81" s="55"/>
      <c r="AB81" s="54"/>
      <c r="AC81" s="37">
        <f>SUM(B81+K81+T81)</f>
        <v>0</v>
      </c>
      <c r="AD81" s="37">
        <f>SUM(C81+L81+U81)</f>
        <v>27.48874</v>
      </c>
      <c r="AE81" s="37">
        <f>SUM(D81+M81+V81)</f>
        <v>119.1</v>
      </c>
      <c r="AF81" s="37">
        <f>SUM(E81+N81+W81)</f>
        <v>95.8</v>
      </c>
      <c r="AG81" s="37">
        <f>SUM(F81+O81+X81)</f>
        <v>125.6</v>
      </c>
      <c r="AH81" s="37">
        <f>SUM(G81+P81+Y81)</f>
        <v>240.36</v>
      </c>
      <c r="AI81" s="37">
        <f>SUM(H81+Q81+Z81)</f>
        <v>649.553</v>
      </c>
      <c r="AJ81" s="37">
        <f>SUM(I81+R81+AA81)</f>
        <v>414.041</v>
      </c>
      <c r="AK81" s="37">
        <f>SUM(J81+S81+AB81)</f>
        <v>160.717</v>
      </c>
    </row>
    <row r="82" spans="1:37" s="4" customFormat="1" ht="12.75" customHeight="1" thickBot="1">
      <c r="A82" s="13" t="s">
        <v>4</v>
      </c>
      <c r="B82" s="19">
        <f aca="true" t="shared" si="42" ref="B82:AK82">+SUM(B5:B81)</f>
        <v>975.9253900000002</v>
      </c>
      <c r="C82" s="19">
        <f t="shared" si="42"/>
        <v>1069.0026500000004</v>
      </c>
      <c r="D82" s="19">
        <f t="shared" si="42"/>
        <v>1178.4709500000001</v>
      </c>
      <c r="E82" s="19">
        <f t="shared" si="42"/>
        <v>1286.01802</v>
      </c>
      <c r="F82" s="19">
        <f t="shared" si="42"/>
        <v>1944.61513</v>
      </c>
      <c r="G82" s="19">
        <f t="shared" si="42"/>
        <v>2588.6313199999986</v>
      </c>
      <c r="H82" s="19">
        <f t="shared" si="42"/>
        <v>3106.632179999999</v>
      </c>
      <c r="I82" s="19">
        <f t="shared" si="42"/>
        <v>2644.8644</v>
      </c>
      <c r="J82" s="20">
        <f t="shared" si="42"/>
        <v>2241.069</v>
      </c>
      <c r="K82" s="19">
        <f t="shared" si="42"/>
        <v>40.41474</v>
      </c>
      <c r="L82" s="19">
        <f t="shared" si="42"/>
        <v>0</v>
      </c>
      <c r="M82" s="19">
        <f t="shared" si="42"/>
        <v>0</v>
      </c>
      <c r="N82" s="19">
        <f t="shared" si="42"/>
        <v>0</v>
      </c>
      <c r="O82" s="19">
        <f t="shared" si="42"/>
        <v>0</v>
      </c>
      <c r="P82" s="19">
        <f t="shared" si="42"/>
        <v>0</v>
      </c>
      <c r="Q82" s="19">
        <f t="shared" si="42"/>
        <v>252.08956999999995</v>
      </c>
      <c r="R82" s="19">
        <f t="shared" si="42"/>
        <v>467.53587</v>
      </c>
      <c r="S82" s="20">
        <f t="shared" si="42"/>
        <v>932.92271</v>
      </c>
      <c r="T82" s="19">
        <f t="shared" si="42"/>
        <v>947.4123900000001</v>
      </c>
      <c r="U82" s="19">
        <f t="shared" si="42"/>
        <v>2660.57086</v>
      </c>
      <c r="V82" s="19">
        <f t="shared" si="42"/>
        <v>1876.1901300000002</v>
      </c>
      <c r="W82" s="19">
        <f t="shared" si="42"/>
        <v>1082.9868099999999</v>
      </c>
      <c r="X82" s="19">
        <f t="shared" si="42"/>
        <v>2194.01688</v>
      </c>
      <c r="Y82" s="19">
        <f t="shared" si="42"/>
        <v>1490.12673</v>
      </c>
      <c r="Z82" s="19">
        <f t="shared" si="42"/>
        <v>1425.08725</v>
      </c>
      <c r="AA82" s="19">
        <f t="shared" si="42"/>
        <v>1528.06144</v>
      </c>
      <c r="AB82" s="20">
        <f t="shared" si="42"/>
        <v>2216.09766</v>
      </c>
      <c r="AC82" s="19">
        <f t="shared" si="42"/>
        <v>1963.7525199999998</v>
      </c>
      <c r="AD82" s="19">
        <f t="shared" si="42"/>
        <v>3729.573509999999</v>
      </c>
      <c r="AE82" s="19">
        <f t="shared" si="42"/>
        <v>3054.6610800000008</v>
      </c>
      <c r="AF82" s="19">
        <f t="shared" si="42"/>
        <v>2369.0048300000003</v>
      </c>
      <c r="AG82" s="19">
        <f t="shared" si="42"/>
        <v>4138.63201</v>
      </c>
      <c r="AH82" s="19">
        <f t="shared" si="42"/>
        <v>4078.7580500000004</v>
      </c>
      <c r="AI82" s="19">
        <f t="shared" si="42"/>
        <v>4783.809</v>
      </c>
      <c r="AJ82" s="19">
        <f t="shared" si="42"/>
        <v>4640.46171</v>
      </c>
      <c r="AK82" s="19">
        <f t="shared" si="42"/>
        <v>5390.08937</v>
      </c>
    </row>
    <row r="83" spans="1:19" ht="12.75">
      <c r="A83" s="9" t="s">
        <v>3</v>
      </c>
      <c r="K83" s="5"/>
      <c r="L83" s="5"/>
      <c r="M83" s="5"/>
      <c r="N83" s="5"/>
      <c r="O83" s="5"/>
      <c r="P83" s="5"/>
      <c r="Q83" s="5"/>
      <c r="R83" s="5"/>
      <c r="S83" s="5"/>
    </row>
    <row r="84" spans="1:19" ht="10.5" customHeight="1">
      <c r="A84" s="9" t="s">
        <v>6</v>
      </c>
      <c r="K84" s="5"/>
      <c r="L84" s="5"/>
      <c r="M84" s="5"/>
      <c r="N84" s="5"/>
      <c r="O84" s="5"/>
      <c r="P84" s="5"/>
      <c r="Q84" s="5"/>
      <c r="R84" s="5"/>
      <c r="S84" s="5"/>
    </row>
    <row r="85" spans="1:19" ht="10.5" customHeight="1">
      <c r="A85" s="9" t="s">
        <v>11</v>
      </c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</row>
    <row r="86" spans="1:19" ht="10.5" customHeight="1">
      <c r="A86" s="9" t="s">
        <v>96</v>
      </c>
      <c r="K86" s="5"/>
      <c r="L86" s="5"/>
      <c r="M86" s="5"/>
      <c r="N86" s="5"/>
      <c r="O86" s="5"/>
      <c r="P86" s="5"/>
      <c r="Q86" s="5"/>
      <c r="R86" s="5"/>
      <c r="S86" s="5"/>
    </row>
    <row r="87" spans="2:28" ht="12.7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</row>
    <row r="88" spans="2:33" ht="12.75">
      <c r="B88" s="6"/>
      <c r="C88" s="6"/>
      <c r="D88" s="6"/>
      <c r="E88" s="6"/>
      <c r="F88" s="6"/>
      <c r="G88" s="6"/>
      <c r="H88" s="6"/>
      <c r="I88" s="6"/>
      <c r="J88" s="6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15"/>
      <c r="AD88" s="16"/>
      <c r="AE88" s="16"/>
      <c r="AF88" s="8"/>
      <c r="AG88" s="8"/>
    </row>
    <row r="89" spans="2:30" ht="12.75">
      <c r="B89" s="6"/>
      <c r="C89" s="6"/>
      <c r="D89" s="6"/>
      <c r="E89" s="6"/>
      <c r="F89" s="6"/>
      <c r="G89" s="6"/>
      <c r="H89" s="6"/>
      <c r="I89" s="6"/>
      <c r="J89" s="6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2:33" ht="12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</row>
    <row r="91" spans="2:30" ht="12.75">
      <c r="B91" s="6"/>
      <c r="C91" s="6"/>
      <c r="D91" s="6"/>
      <c r="E91" s="6"/>
      <c r="F91" s="6"/>
      <c r="G91" s="6"/>
      <c r="H91" s="6"/>
      <c r="I91" s="6"/>
      <c r="J91" s="6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2:30" ht="12.75">
      <c r="B92" s="14"/>
      <c r="C92" s="14"/>
      <c r="D92" s="14"/>
      <c r="E92" s="14"/>
      <c r="F92" s="14"/>
      <c r="G92" s="14"/>
      <c r="H92" s="14"/>
      <c r="I92" s="14"/>
      <c r="J92" s="14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</row>
    <row r="93" spans="2:30" ht="12.75">
      <c r="B93" s="6"/>
      <c r="C93" s="6"/>
      <c r="D93" s="6"/>
      <c r="E93" s="6"/>
      <c r="F93" s="6"/>
      <c r="G93" s="6"/>
      <c r="H93" s="6"/>
      <c r="I93" s="6"/>
      <c r="J93" s="6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2:30" ht="12.75">
      <c r="B94" s="6"/>
      <c r="C94" s="6"/>
      <c r="D94" s="6"/>
      <c r="E94" s="6"/>
      <c r="F94" s="6"/>
      <c r="G94" s="6"/>
      <c r="H94" s="6"/>
      <c r="I94" s="6"/>
      <c r="J94" s="6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2:30" ht="12.75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</row>
    <row r="96" spans="2:30" ht="12.75">
      <c r="B96" s="6"/>
      <c r="C96" s="6"/>
      <c r="D96" s="6"/>
      <c r="E96" s="6"/>
      <c r="F96" s="6"/>
      <c r="G96" s="6"/>
      <c r="H96" s="6"/>
      <c r="I96" s="6"/>
      <c r="J96" s="6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</row>
  </sheetData>
  <sheetProtection/>
  <mergeCells count="5">
    <mergeCell ref="A3:A4"/>
    <mergeCell ref="B3:I3"/>
    <mergeCell ref="K3:R3"/>
    <mergeCell ref="T3:AA3"/>
    <mergeCell ref="AC3:AJ3"/>
  </mergeCells>
  <printOptions horizontalCentered="1" verticalCentered="1"/>
  <pageMargins left="0" right="0" top="0.5905511811023623" bottom="0.5905511811023623" header="0.5118110236220472" footer="0.5118110236220472"/>
  <pageSetup horizontalDpi="600" verticalDpi="600" orientation="landscape" paperSize="9" scale="65" r:id="rId1"/>
  <rowBreaks count="1" manualBreakCount="1">
    <brk id="56" max="36" man="1"/>
  </rowBreaks>
  <ignoredErrors>
    <ignoredError sqref="B82:AB8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K30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43.28125" style="0" customWidth="1"/>
    <col min="2" max="2" width="4.421875" style="0" bestFit="1" customWidth="1"/>
    <col min="3" max="7" width="4.8515625" style="0" bestFit="1" customWidth="1"/>
    <col min="8" max="10" width="4.8515625" style="0" customWidth="1"/>
    <col min="11" max="13" width="4.421875" style="0" bestFit="1" customWidth="1"/>
    <col min="14" max="19" width="4.421875" style="0" customWidth="1"/>
    <col min="20" max="20" width="4.421875" style="0" bestFit="1" customWidth="1"/>
    <col min="21" max="25" width="4.8515625" style="0" bestFit="1" customWidth="1"/>
    <col min="26" max="28" width="4.8515625" style="0" customWidth="1"/>
    <col min="29" max="33" width="4.8515625" style="0" bestFit="1" customWidth="1"/>
    <col min="34" max="34" width="5.28125" style="0" customWidth="1"/>
    <col min="35" max="35" width="5.140625" style="0" customWidth="1"/>
    <col min="36" max="36" width="6.421875" style="0" customWidth="1"/>
    <col min="37" max="37" width="5.8515625" style="0" customWidth="1"/>
  </cols>
  <sheetData>
    <row r="1" spans="1:28" ht="12.75">
      <c r="A1" s="12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37" ht="13.5" thickBot="1">
      <c r="A2" s="11" t="s">
        <v>14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41"/>
      <c r="AE2" s="41"/>
      <c r="AF2" s="41"/>
      <c r="AG2" s="41"/>
      <c r="AH2" s="41"/>
      <c r="AI2" s="41"/>
      <c r="AJ2" s="41"/>
      <c r="AK2" s="41" t="s">
        <v>8</v>
      </c>
    </row>
    <row r="3" spans="1:36" ht="12.75">
      <c r="A3" s="78" t="s">
        <v>12</v>
      </c>
      <c r="B3" s="83" t="s">
        <v>86</v>
      </c>
      <c r="C3" s="84"/>
      <c r="D3" s="84"/>
      <c r="E3" s="84"/>
      <c r="F3" s="84"/>
      <c r="G3" s="84"/>
      <c r="H3" s="84"/>
      <c r="I3" s="84"/>
      <c r="J3" s="69"/>
      <c r="K3" s="84" t="s">
        <v>87</v>
      </c>
      <c r="L3" s="84"/>
      <c r="M3" s="84"/>
      <c r="N3" s="84"/>
      <c r="O3" s="84"/>
      <c r="P3" s="84"/>
      <c r="Q3" s="84"/>
      <c r="R3" s="84"/>
      <c r="S3" s="69"/>
      <c r="T3" s="84" t="s">
        <v>0</v>
      </c>
      <c r="U3" s="84"/>
      <c r="V3" s="84"/>
      <c r="W3" s="84"/>
      <c r="X3" s="84"/>
      <c r="Y3" s="84"/>
      <c r="Z3" s="84"/>
      <c r="AA3" s="84"/>
      <c r="AB3" s="69"/>
      <c r="AC3" s="84" t="s">
        <v>4</v>
      </c>
      <c r="AD3" s="84"/>
      <c r="AE3" s="84"/>
      <c r="AF3" s="84"/>
      <c r="AG3" s="84"/>
      <c r="AH3" s="84"/>
      <c r="AI3" s="84"/>
      <c r="AJ3" s="84"/>
    </row>
    <row r="4" spans="1:37" ht="12.75">
      <c r="A4" s="79"/>
      <c r="B4" s="42">
        <v>2006</v>
      </c>
      <c r="C4" s="17">
        <v>2007</v>
      </c>
      <c r="D4" s="17">
        <v>2008</v>
      </c>
      <c r="E4" s="17">
        <v>2009</v>
      </c>
      <c r="F4" s="17">
        <v>2010</v>
      </c>
      <c r="G4" s="18">
        <v>2011</v>
      </c>
      <c r="H4" s="46">
        <v>2012</v>
      </c>
      <c r="I4" s="46">
        <v>2013</v>
      </c>
      <c r="J4" s="47">
        <v>2014</v>
      </c>
      <c r="K4" s="42">
        <v>2006</v>
      </c>
      <c r="L4" s="17">
        <v>2007</v>
      </c>
      <c r="M4" s="17">
        <v>2008</v>
      </c>
      <c r="N4" s="17">
        <v>2009</v>
      </c>
      <c r="O4" s="17">
        <v>2010</v>
      </c>
      <c r="P4" s="18">
        <v>2011</v>
      </c>
      <c r="Q4" s="46">
        <v>2012</v>
      </c>
      <c r="R4" s="46">
        <v>2013</v>
      </c>
      <c r="S4" s="47">
        <v>2014</v>
      </c>
      <c r="T4" s="42">
        <v>2006</v>
      </c>
      <c r="U4" s="17">
        <v>2007</v>
      </c>
      <c r="V4" s="17">
        <v>2008</v>
      </c>
      <c r="W4" s="17">
        <v>2009</v>
      </c>
      <c r="X4" s="17">
        <v>2010</v>
      </c>
      <c r="Y4" s="18">
        <v>2011</v>
      </c>
      <c r="Z4" s="46">
        <v>2012</v>
      </c>
      <c r="AA4" s="46">
        <v>2013</v>
      </c>
      <c r="AB4" s="47">
        <v>2014</v>
      </c>
      <c r="AC4" s="46">
        <v>2006</v>
      </c>
      <c r="AD4" s="42">
        <v>2007</v>
      </c>
      <c r="AE4" s="17">
        <v>2008</v>
      </c>
      <c r="AF4" s="18">
        <v>2009</v>
      </c>
      <c r="AG4" s="18">
        <v>2010</v>
      </c>
      <c r="AH4" s="18">
        <v>2011</v>
      </c>
      <c r="AI4" s="18">
        <v>2012</v>
      </c>
      <c r="AJ4" s="18">
        <v>2013</v>
      </c>
      <c r="AK4" s="18">
        <v>2014</v>
      </c>
    </row>
    <row r="5" spans="1:37" ht="12.75">
      <c r="A5" s="52" t="s">
        <v>153</v>
      </c>
      <c r="B5" s="53">
        <v>467.78499</v>
      </c>
      <c r="C5" s="55">
        <v>608.54047</v>
      </c>
      <c r="D5" s="55">
        <v>738.87043</v>
      </c>
      <c r="E5" s="55">
        <v>992.3689</v>
      </c>
      <c r="F5" s="55">
        <v>1575.65579</v>
      </c>
      <c r="G5" s="55">
        <v>2028.7179</v>
      </c>
      <c r="H5" s="55">
        <v>2354.70142</v>
      </c>
      <c r="I5" s="55">
        <v>1984.11753</v>
      </c>
      <c r="J5" s="54">
        <v>1792.539</v>
      </c>
      <c r="K5" s="55">
        <v>40.41474</v>
      </c>
      <c r="L5" s="55"/>
      <c r="M5" s="55"/>
      <c r="N5" s="55"/>
      <c r="O5" s="55"/>
      <c r="P5" s="55"/>
      <c r="Q5" s="55">
        <v>210.6726</v>
      </c>
      <c r="R5" s="55">
        <v>430.25438</v>
      </c>
      <c r="S5" s="54">
        <v>826.68261</v>
      </c>
      <c r="T5" s="55">
        <v>420.86061</v>
      </c>
      <c r="U5" s="55">
        <v>2118.67645</v>
      </c>
      <c r="V5" s="55">
        <v>1498.64878</v>
      </c>
      <c r="W5" s="55">
        <v>850.21124</v>
      </c>
      <c r="X5" s="55">
        <v>1520.81373</v>
      </c>
      <c r="Y5" s="55">
        <v>1108.75876</v>
      </c>
      <c r="Z5" s="55">
        <v>1352.75925</v>
      </c>
      <c r="AA5" s="55">
        <v>1031.13298</v>
      </c>
      <c r="AB5" s="54">
        <v>1248.18166</v>
      </c>
      <c r="AC5" s="38">
        <f>SUM(B5+K5+T5)</f>
        <v>929.06034</v>
      </c>
      <c r="AD5" s="38">
        <f>SUM(C5+L5+U5)</f>
        <v>2727.21692</v>
      </c>
      <c r="AE5" s="38">
        <f>SUM(D5+M5+V5)</f>
        <v>2237.51921</v>
      </c>
      <c r="AF5" s="38">
        <f>SUM(E5+N5+W5)</f>
        <v>1842.58014</v>
      </c>
      <c r="AG5" s="38">
        <f>SUM(F5+O5+X5)</f>
        <v>3096.46952</v>
      </c>
      <c r="AH5" s="38">
        <f>SUM(G5+P5+Y5)</f>
        <v>3137.4766600000003</v>
      </c>
      <c r="AI5" s="38">
        <f>SUM(H5+Q5+Z5)</f>
        <v>3918.13327</v>
      </c>
      <c r="AJ5" s="38">
        <f>SUM(I5+R5+AA5)</f>
        <v>3445.50489</v>
      </c>
      <c r="AK5" s="38">
        <f>SUM(J5+S5+AB5)</f>
        <v>3867.40327</v>
      </c>
    </row>
    <row r="6" spans="1:37" ht="12.75">
      <c r="A6" s="52" t="s">
        <v>147</v>
      </c>
      <c r="B6" s="53"/>
      <c r="C6" s="55"/>
      <c r="D6" s="55"/>
      <c r="E6" s="55"/>
      <c r="F6" s="55"/>
      <c r="G6" s="55"/>
      <c r="H6" s="55"/>
      <c r="I6" s="55"/>
      <c r="J6" s="54"/>
      <c r="K6" s="55"/>
      <c r="L6" s="55"/>
      <c r="M6" s="55"/>
      <c r="N6" s="55"/>
      <c r="O6" s="55"/>
      <c r="P6" s="55"/>
      <c r="Q6" s="55"/>
      <c r="R6" s="55"/>
      <c r="S6" s="54"/>
      <c r="T6" s="55"/>
      <c r="U6" s="55"/>
      <c r="V6" s="55"/>
      <c r="W6" s="55"/>
      <c r="X6" s="55"/>
      <c r="Y6" s="55"/>
      <c r="Z6" s="55">
        <v>5</v>
      </c>
      <c r="AA6" s="55">
        <v>446.92846</v>
      </c>
      <c r="AB6" s="54">
        <v>653</v>
      </c>
      <c r="AC6" s="38">
        <f>SUM(B6+K6+T6)</f>
        <v>0</v>
      </c>
      <c r="AD6" s="38">
        <f>SUM(C6+L6+U6)</f>
        <v>0</v>
      </c>
      <c r="AE6" s="38">
        <f>SUM(D6+M6+V6)</f>
        <v>0</v>
      </c>
      <c r="AF6" s="38">
        <f>SUM(E6+N6+W6)</f>
        <v>0</v>
      </c>
      <c r="AG6" s="38">
        <f>SUM(F6+O6+X6)</f>
        <v>0</v>
      </c>
      <c r="AH6" s="38">
        <f>SUM(G6+P6+Y6)</f>
        <v>0</v>
      </c>
      <c r="AI6" s="38">
        <f>SUM(H6+Q6+Z6)</f>
        <v>5</v>
      </c>
      <c r="AJ6" s="38">
        <f>SUM(I6+R6+AA6)</f>
        <v>446.92846</v>
      </c>
      <c r="AK6" s="38">
        <f>SUM(J6+S6+AB6)</f>
        <v>653</v>
      </c>
    </row>
    <row r="7" spans="1:37" ht="12.75">
      <c r="A7" s="52" t="s">
        <v>154</v>
      </c>
      <c r="B7" s="53"/>
      <c r="C7" s="55"/>
      <c r="D7" s="55"/>
      <c r="E7" s="55"/>
      <c r="F7" s="55">
        <v>17.8</v>
      </c>
      <c r="G7" s="55">
        <v>76.66</v>
      </c>
      <c r="H7" s="55">
        <v>95.24</v>
      </c>
      <c r="I7" s="55">
        <v>93.5</v>
      </c>
      <c r="J7" s="54">
        <v>124.46</v>
      </c>
      <c r="K7" s="55"/>
      <c r="L7" s="55"/>
      <c r="M7" s="55"/>
      <c r="N7" s="55"/>
      <c r="O7" s="55"/>
      <c r="P7" s="55"/>
      <c r="Q7" s="55">
        <v>41.41697</v>
      </c>
      <c r="R7" s="55">
        <v>37.28149</v>
      </c>
      <c r="S7" s="54">
        <v>106.2401</v>
      </c>
      <c r="T7" s="55"/>
      <c r="U7" s="55"/>
      <c r="V7" s="55"/>
      <c r="W7" s="55"/>
      <c r="X7" s="55">
        <v>114.81457</v>
      </c>
      <c r="Y7" s="55">
        <v>62.45</v>
      </c>
      <c r="Z7" s="55">
        <v>50</v>
      </c>
      <c r="AA7" s="55">
        <v>50</v>
      </c>
      <c r="AB7" s="54">
        <v>134.166</v>
      </c>
      <c r="AC7" s="38">
        <f>SUM(B7+K7+T7)</f>
        <v>0</v>
      </c>
      <c r="AD7" s="38">
        <f>SUM(C7+L7+U7)</f>
        <v>0</v>
      </c>
      <c r="AE7" s="38">
        <f>SUM(D7+M7+V7)</f>
        <v>0</v>
      </c>
      <c r="AF7" s="38">
        <f>SUM(E7+N7+W7)</f>
        <v>0</v>
      </c>
      <c r="AG7" s="38">
        <f>SUM(F7+O7+X7)</f>
        <v>132.61457000000001</v>
      </c>
      <c r="AH7" s="38">
        <f>SUM(G7+P7+Y7)</f>
        <v>139.11</v>
      </c>
      <c r="AI7" s="38">
        <f>SUM(H7+Q7+Z7)</f>
        <v>186.65697</v>
      </c>
      <c r="AJ7" s="38">
        <f>SUM(I7+R7+AA7)</f>
        <v>180.78149</v>
      </c>
      <c r="AK7" s="38">
        <f>SUM(J7+S7+AB7)</f>
        <v>364.86609999999996</v>
      </c>
    </row>
    <row r="8" spans="1:37" ht="12.75">
      <c r="A8" s="52" t="s">
        <v>72</v>
      </c>
      <c r="B8" s="53">
        <v>82.0404</v>
      </c>
      <c r="C8" s="55">
        <v>89.18186</v>
      </c>
      <c r="D8" s="55">
        <v>113.6288</v>
      </c>
      <c r="E8" s="55">
        <v>163.14635</v>
      </c>
      <c r="F8" s="55">
        <v>208.74048</v>
      </c>
      <c r="G8" s="55">
        <v>197.82848</v>
      </c>
      <c r="H8" s="55">
        <v>215.68</v>
      </c>
      <c r="I8" s="55">
        <v>204.88</v>
      </c>
      <c r="J8" s="54">
        <v>184.8</v>
      </c>
      <c r="K8" s="55"/>
      <c r="L8" s="55"/>
      <c r="M8" s="55"/>
      <c r="N8" s="55"/>
      <c r="O8" s="55"/>
      <c r="P8" s="55"/>
      <c r="Q8" s="55"/>
      <c r="R8" s="55"/>
      <c r="S8" s="54"/>
      <c r="T8" s="55">
        <v>287.35988</v>
      </c>
      <c r="U8" s="55">
        <v>48.76048</v>
      </c>
      <c r="V8" s="55">
        <v>224.60605</v>
      </c>
      <c r="W8" s="55">
        <v>65.44</v>
      </c>
      <c r="X8" s="55">
        <v>14.56</v>
      </c>
      <c r="Y8" s="55">
        <v>64.8945</v>
      </c>
      <c r="Z8" s="55"/>
      <c r="AA8" s="55"/>
      <c r="AB8" s="54">
        <v>55</v>
      </c>
      <c r="AC8" s="38">
        <f>SUM(B8+K8+T8)</f>
        <v>369.40027999999995</v>
      </c>
      <c r="AD8" s="38">
        <f>SUM(C8+L8+U8)</f>
        <v>137.94234</v>
      </c>
      <c r="AE8" s="38">
        <f>SUM(D8+M8+V8)</f>
        <v>338.23485</v>
      </c>
      <c r="AF8" s="38">
        <f>SUM(E8+N8+W8)</f>
        <v>228.58635</v>
      </c>
      <c r="AG8" s="38">
        <f>SUM(F8+O8+X8)</f>
        <v>223.30048</v>
      </c>
      <c r="AH8" s="38">
        <f>SUM(G8+P8+Y8)</f>
        <v>262.72298</v>
      </c>
      <c r="AI8" s="38">
        <f>SUM(H8+Q8+Z8)</f>
        <v>215.68</v>
      </c>
      <c r="AJ8" s="38">
        <f>SUM(I8+R8+AA8)</f>
        <v>204.88</v>
      </c>
      <c r="AK8" s="38">
        <f>SUM(J8+S8+AB8)</f>
        <v>239.8</v>
      </c>
    </row>
    <row r="9" spans="1:37" ht="12.75">
      <c r="A9" s="52" t="s">
        <v>148</v>
      </c>
      <c r="B9" s="53"/>
      <c r="C9" s="55"/>
      <c r="D9" s="55">
        <v>35.78264</v>
      </c>
      <c r="E9" s="55">
        <v>58.67853</v>
      </c>
      <c r="F9" s="55">
        <v>35.86377</v>
      </c>
      <c r="G9" s="55">
        <v>57.7</v>
      </c>
      <c r="H9" s="55">
        <v>56.48</v>
      </c>
      <c r="I9" s="55">
        <v>4.38</v>
      </c>
      <c r="J9" s="54">
        <v>55.27</v>
      </c>
      <c r="K9" s="55"/>
      <c r="L9" s="55"/>
      <c r="M9" s="55"/>
      <c r="N9" s="55"/>
      <c r="O9" s="55"/>
      <c r="P9" s="55"/>
      <c r="Q9" s="55"/>
      <c r="R9" s="55"/>
      <c r="S9" s="54"/>
      <c r="T9" s="55">
        <v>63.3</v>
      </c>
      <c r="U9" s="55">
        <v>67.93029</v>
      </c>
      <c r="V9" s="55">
        <v>8</v>
      </c>
      <c r="W9" s="55">
        <v>2.38657</v>
      </c>
      <c r="X9" s="55"/>
      <c r="Y9" s="55">
        <v>78.4915</v>
      </c>
      <c r="Z9" s="55">
        <v>12.885</v>
      </c>
      <c r="AA9" s="55"/>
      <c r="AB9" s="54">
        <v>120.75</v>
      </c>
      <c r="AC9" s="38">
        <f>SUM(B9+K9+T9)</f>
        <v>63.3</v>
      </c>
      <c r="AD9" s="38">
        <f>SUM(C9+L9+U9)</f>
        <v>67.93029</v>
      </c>
      <c r="AE9" s="38">
        <f>SUM(D9+M9+V9)</f>
        <v>43.78264</v>
      </c>
      <c r="AF9" s="38">
        <f>SUM(E9+N9+W9)</f>
        <v>61.0651</v>
      </c>
      <c r="AG9" s="38">
        <f>SUM(F9+O9+X9)</f>
        <v>35.86377</v>
      </c>
      <c r="AH9" s="38">
        <f>SUM(G9+P9+Y9)</f>
        <v>136.19150000000002</v>
      </c>
      <c r="AI9" s="38">
        <f>SUM(H9+Q9+Z9)</f>
        <v>69.365</v>
      </c>
      <c r="AJ9" s="38">
        <f>SUM(I9+R9+AA9)</f>
        <v>4.38</v>
      </c>
      <c r="AK9" s="38">
        <f>SUM(J9+S9+AB9)</f>
        <v>176.02</v>
      </c>
    </row>
    <row r="10" spans="1:37" ht="12.75">
      <c r="A10" s="52" t="s">
        <v>149</v>
      </c>
      <c r="B10" s="53"/>
      <c r="C10" s="55"/>
      <c r="D10" s="55"/>
      <c r="E10" s="55"/>
      <c r="F10" s="55">
        <v>5.4</v>
      </c>
      <c r="G10" s="55">
        <v>14.76</v>
      </c>
      <c r="H10" s="55">
        <v>26</v>
      </c>
      <c r="I10" s="55">
        <v>38</v>
      </c>
      <c r="J10" s="54">
        <v>46.8</v>
      </c>
      <c r="K10" s="55"/>
      <c r="L10" s="55"/>
      <c r="M10" s="55"/>
      <c r="N10" s="55"/>
      <c r="O10" s="55"/>
      <c r="P10" s="55"/>
      <c r="Q10" s="55"/>
      <c r="R10" s="55"/>
      <c r="S10" s="54"/>
      <c r="T10" s="55"/>
      <c r="U10" s="55"/>
      <c r="V10" s="55"/>
      <c r="W10" s="55"/>
      <c r="X10" s="55">
        <v>17.4995</v>
      </c>
      <c r="Y10" s="55">
        <v>17.4995</v>
      </c>
      <c r="Z10" s="55"/>
      <c r="AA10" s="55"/>
      <c r="AB10" s="54"/>
      <c r="AC10" s="38">
        <f>SUM(B10+K10+T10)</f>
        <v>0</v>
      </c>
      <c r="AD10" s="38">
        <f>SUM(C10+L10+U10)</f>
        <v>0</v>
      </c>
      <c r="AE10" s="38">
        <f>SUM(D10+M10+V10)</f>
        <v>0</v>
      </c>
      <c r="AF10" s="38">
        <f>SUM(E10+N10+W10)</f>
        <v>0</v>
      </c>
      <c r="AG10" s="38">
        <f>SUM(F10+O10+X10)</f>
        <v>22.899500000000003</v>
      </c>
      <c r="AH10" s="38">
        <f>SUM(G10+P10+Y10)</f>
        <v>32.2595</v>
      </c>
      <c r="AI10" s="38">
        <f>SUM(H10+Q10+Z10)</f>
        <v>26</v>
      </c>
      <c r="AJ10" s="38">
        <f>SUM(I10+R10+AA10)</f>
        <v>38</v>
      </c>
      <c r="AK10" s="38">
        <f>SUM(J10+S10+AB10)</f>
        <v>46.8</v>
      </c>
    </row>
    <row r="11" spans="1:37" ht="12.75">
      <c r="A11" s="52" t="s">
        <v>157</v>
      </c>
      <c r="B11" s="53"/>
      <c r="C11" s="55">
        <v>57.49366</v>
      </c>
      <c r="D11" s="55">
        <v>230.9695</v>
      </c>
      <c r="E11" s="55">
        <v>68.82424</v>
      </c>
      <c r="F11" s="55">
        <v>86.95509</v>
      </c>
      <c r="G11" s="55">
        <v>95.17319</v>
      </c>
      <c r="H11" s="55">
        <v>103.75324</v>
      </c>
      <c r="I11" s="55">
        <v>197.8</v>
      </c>
      <c r="J11" s="54">
        <v>27.7</v>
      </c>
      <c r="K11" s="55"/>
      <c r="L11" s="55"/>
      <c r="M11" s="55"/>
      <c r="N11" s="55"/>
      <c r="O11" s="55"/>
      <c r="P11" s="55"/>
      <c r="Q11" s="55"/>
      <c r="R11" s="55"/>
      <c r="S11" s="54"/>
      <c r="T11" s="55"/>
      <c r="U11" s="55">
        <v>400</v>
      </c>
      <c r="V11" s="55"/>
      <c r="W11" s="55">
        <v>150</v>
      </c>
      <c r="X11" s="55">
        <v>444.856</v>
      </c>
      <c r="Y11" s="55"/>
      <c r="Z11" s="55"/>
      <c r="AA11" s="55"/>
      <c r="AB11" s="54"/>
      <c r="AC11" s="38">
        <f>SUM(B11+K11+T11)</f>
        <v>0</v>
      </c>
      <c r="AD11" s="38">
        <f>SUM(C11+L11+U11)</f>
        <v>457.49366</v>
      </c>
      <c r="AE11" s="38">
        <f>SUM(D11+M11+V11)</f>
        <v>230.9695</v>
      </c>
      <c r="AF11" s="38">
        <f>SUM(E11+N11+W11)</f>
        <v>218.82424</v>
      </c>
      <c r="AG11" s="38">
        <f>SUM(F11+O11+X11)</f>
        <v>531.81109</v>
      </c>
      <c r="AH11" s="38">
        <f>SUM(G11+P11+Y11)</f>
        <v>95.17319</v>
      </c>
      <c r="AI11" s="38">
        <f>SUM(H11+Q11+Z11)</f>
        <v>103.75324</v>
      </c>
      <c r="AJ11" s="38">
        <f>SUM(I11+R11+AA11)</f>
        <v>197.8</v>
      </c>
      <c r="AK11" s="38">
        <f>SUM(J11+S11+AB11)</f>
        <v>27.7</v>
      </c>
    </row>
    <row r="12" spans="1:37" ht="12.75">
      <c r="A12" s="52" t="s">
        <v>146</v>
      </c>
      <c r="B12" s="53"/>
      <c r="C12" s="55"/>
      <c r="D12" s="55"/>
      <c r="E12" s="55"/>
      <c r="F12" s="55"/>
      <c r="G12" s="55"/>
      <c r="H12" s="55"/>
      <c r="I12" s="55"/>
      <c r="J12" s="54">
        <v>5.5</v>
      </c>
      <c r="K12" s="55"/>
      <c r="L12" s="55"/>
      <c r="M12" s="55"/>
      <c r="N12" s="55"/>
      <c r="O12" s="55"/>
      <c r="P12" s="55"/>
      <c r="Q12" s="55"/>
      <c r="R12" s="55"/>
      <c r="S12" s="54"/>
      <c r="T12" s="55"/>
      <c r="U12" s="55"/>
      <c r="V12" s="55"/>
      <c r="W12" s="55"/>
      <c r="X12" s="55"/>
      <c r="Y12" s="55"/>
      <c r="Z12" s="55"/>
      <c r="AA12" s="55"/>
      <c r="AB12" s="54"/>
      <c r="AC12" s="38">
        <f>SUM(B12+K12+T12)</f>
        <v>0</v>
      </c>
      <c r="AD12" s="38">
        <f>SUM(C12+L12+U12)</f>
        <v>0</v>
      </c>
      <c r="AE12" s="38">
        <f>SUM(D12+M12+V12)</f>
        <v>0</v>
      </c>
      <c r="AF12" s="38">
        <f>SUM(E12+N12+W12)</f>
        <v>0</v>
      </c>
      <c r="AG12" s="38">
        <f>SUM(F12+O12+X12)</f>
        <v>0</v>
      </c>
      <c r="AH12" s="38">
        <f>SUM(G12+P12+Y12)</f>
        <v>0</v>
      </c>
      <c r="AI12" s="38">
        <f>SUM(H12+Q12+Z12)</f>
        <v>0</v>
      </c>
      <c r="AJ12" s="38">
        <f>SUM(I12+R12+AA12)</f>
        <v>0</v>
      </c>
      <c r="AK12" s="38">
        <f>SUM(J12+S12+AB12)</f>
        <v>5.5</v>
      </c>
    </row>
    <row r="13" spans="1:37" ht="12.75">
      <c r="A13" s="52" t="s">
        <v>145</v>
      </c>
      <c r="B13" s="53"/>
      <c r="C13" s="55"/>
      <c r="D13" s="55"/>
      <c r="E13" s="55"/>
      <c r="F13" s="55"/>
      <c r="G13" s="55"/>
      <c r="H13" s="55">
        <v>132.9</v>
      </c>
      <c r="I13" s="55">
        <v>120</v>
      </c>
      <c r="J13" s="54">
        <v>4</v>
      </c>
      <c r="K13" s="55"/>
      <c r="L13" s="55"/>
      <c r="M13" s="55"/>
      <c r="N13" s="55"/>
      <c r="O13" s="55"/>
      <c r="P13" s="55"/>
      <c r="Q13" s="55"/>
      <c r="R13" s="55"/>
      <c r="S13" s="54"/>
      <c r="T13" s="55"/>
      <c r="U13" s="55"/>
      <c r="V13" s="55"/>
      <c r="W13" s="55"/>
      <c r="X13" s="55"/>
      <c r="Y13" s="55"/>
      <c r="Z13" s="55"/>
      <c r="AA13" s="55"/>
      <c r="AB13" s="54"/>
      <c r="AC13" s="38">
        <f>SUM(B13+K13+T13)</f>
        <v>0</v>
      </c>
      <c r="AD13" s="38">
        <f>SUM(C13+L13+U13)</f>
        <v>0</v>
      </c>
      <c r="AE13" s="38">
        <f>SUM(D13+M13+V13)</f>
        <v>0</v>
      </c>
      <c r="AF13" s="38">
        <f>SUM(E13+N13+W13)</f>
        <v>0</v>
      </c>
      <c r="AG13" s="38">
        <f>SUM(F13+O13+X13)</f>
        <v>0</v>
      </c>
      <c r="AH13" s="38">
        <f>SUM(G13+P13+Y13)</f>
        <v>0</v>
      </c>
      <c r="AI13" s="38">
        <f>SUM(H13+Q13+Z13)</f>
        <v>132.9</v>
      </c>
      <c r="AJ13" s="38">
        <f>SUM(I13+R13+AA13)</f>
        <v>120</v>
      </c>
      <c r="AK13" s="38">
        <f>SUM(J13+S13+AB13)</f>
        <v>4</v>
      </c>
    </row>
    <row r="14" spans="1:37" ht="12.75">
      <c r="A14" s="52" t="s">
        <v>150</v>
      </c>
      <c r="B14" s="53"/>
      <c r="C14" s="55"/>
      <c r="D14" s="55"/>
      <c r="E14" s="55">
        <v>3</v>
      </c>
      <c r="F14" s="55">
        <v>4.2</v>
      </c>
      <c r="G14" s="55">
        <v>33.12</v>
      </c>
      <c r="H14" s="55">
        <v>14.03</v>
      </c>
      <c r="I14" s="55"/>
      <c r="J14" s="54"/>
      <c r="K14" s="55"/>
      <c r="L14" s="55"/>
      <c r="M14" s="55"/>
      <c r="N14" s="55"/>
      <c r="O14" s="55"/>
      <c r="P14" s="55"/>
      <c r="Q14" s="55"/>
      <c r="R14" s="55"/>
      <c r="S14" s="54"/>
      <c r="T14" s="55"/>
      <c r="U14" s="55"/>
      <c r="V14" s="55">
        <v>43.651</v>
      </c>
      <c r="W14" s="55">
        <v>14.949</v>
      </c>
      <c r="X14" s="55"/>
      <c r="Y14" s="55">
        <v>10.443</v>
      </c>
      <c r="Z14" s="55">
        <v>4.443</v>
      </c>
      <c r="AA14" s="55"/>
      <c r="AB14" s="54"/>
      <c r="AC14" s="38">
        <f>SUM(B14+K14+T14)</f>
        <v>0</v>
      </c>
      <c r="AD14" s="38">
        <f>SUM(C14+L14+U14)</f>
        <v>0</v>
      </c>
      <c r="AE14" s="38">
        <f>SUM(D14+M14+V14)</f>
        <v>43.651</v>
      </c>
      <c r="AF14" s="38">
        <f>SUM(E14+N14+W14)</f>
        <v>17.948999999999998</v>
      </c>
      <c r="AG14" s="38">
        <f>SUM(F14+O14+X14)</f>
        <v>4.2</v>
      </c>
      <c r="AH14" s="38">
        <f>SUM(G14+P14+Y14)</f>
        <v>43.562999999999995</v>
      </c>
      <c r="AI14" s="38">
        <f>SUM(H14+Q14+Z14)</f>
        <v>18.473</v>
      </c>
      <c r="AJ14" s="38">
        <f>SUM(I14+R14+AA14)</f>
        <v>0</v>
      </c>
      <c r="AK14" s="38">
        <f>SUM(J14+S14+AB14)</f>
        <v>0</v>
      </c>
    </row>
    <row r="15" spans="1:37" ht="12.75">
      <c r="A15" s="52" t="s">
        <v>151</v>
      </c>
      <c r="B15" s="53"/>
      <c r="C15" s="55"/>
      <c r="D15" s="55"/>
      <c r="E15" s="55"/>
      <c r="F15" s="55"/>
      <c r="G15" s="55"/>
      <c r="H15" s="55"/>
      <c r="I15" s="55"/>
      <c r="J15" s="54"/>
      <c r="K15" s="55"/>
      <c r="L15" s="55"/>
      <c r="M15" s="55"/>
      <c r="N15" s="55"/>
      <c r="O15" s="55"/>
      <c r="P15" s="55"/>
      <c r="Q15" s="55"/>
      <c r="R15" s="55"/>
      <c r="S15" s="54"/>
      <c r="T15" s="55">
        <v>81.9039</v>
      </c>
      <c r="U15" s="55"/>
      <c r="V15" s="55"/>
      <c r="W15" s="55"/>
      <c r="X15" s="55"/>
      <c r="Y15" s="55"/>
      <c r="Z15" s="55"/>
      <c r="AA15" s="55"/>
      <c r="AB15" s="54"/>
      <c r="AC15" s="38">
        <f>SUM(B15+K15+T15)</f>
        <v>81.9039</v>
      </c>
      <c r="AD15" s="38">
        <f>SUM(C15+L15+U15)</f>
        <v>0</v>
      </c>
      <c r="AE15" s="38">
        <f>SUM(D15+M15+V15)</f>
        <v>0</v>
      </c>
      <c r="AF15" s="38">
        <f>SUM(E15+N15+W15)</f>
        <v>0</v>
      </c>
      <c r="AG15" s="38">
        <f>SUM(F15+O15+X15)</f>
        <v>0</v>
      </c>
      <c r="AH15" s="38">
        <f>SUM(G15+P15+Y15)</f>
        <v>0</v>
      </c>
      <c r="AI15" s="38">
        <f>SUM(H15+Q15+Z15)</f>
        <v>0</v>
      </c>
      <c r="AJ15" s="38">
        <f>SUM(I15+R15+AA15)</f>
        <v>0</v>
      </c>
      <c r="AK15" s="38">
        <f>SUM(J15+S15+AB15)</f>
        <v>0</v>
      </c>
    </row>
    <row r="16" spans="1:37" ht="12.75">
      <c r="A16" s="52" t="s">
        <v>152</v>
      </c>
      <c r="B16" s="53">
        <v>8.1</v>
      </c>
      <c r="C16" s="55">
        <v>9</v>
      </c>
      <c r="D16" s="55"/>
      <c r="E16" s="55"/>
      <c r="F16" s="55"/>
      <c r="G16" s="55"/>
      <c r="H16" s="55"/>
      <c r="I16" s="55"/>
      <c r="J16" s="54"/>
      <c r="K16" s="55"/>
      <c r="L16" s="55"/>
      <c r="M16" s="55"/>
      <c r="N16" s="55"/>
      <c r="O16" s="55"/>
      <c r="P16" s="55"/>
      <c r="Q16" s="55"/>
      <c r="R16" s="55"/>
      <c r="S16" s="54"/>
      <c r="T16" s="55"/>
      <c r="U16" s="55"/>
      <c r="V16" s="55"/>
      <c r="W16" s="55"/>
      <c r="X16" s="55"/>
      <c r="Y16" s="55"/>
      <c r="Z16" s="55"/>
      <c r="AA16" s="55"/>
      <c r="AB16" s="54"/>
      <c r="AC16" s="38">
        <f>SUM(B16+K16+T16)</f>
        <v>8.1</v>
      </c>
      <c r="AD16" s="38">
        <f>SUM(C16+L16+U16)</f>
        <v>9</v>
      </c>
      <c r="AE16" s="38">
        <f>SUM(D16+M16+V16)</f>
        <v>0</v>
      </c>
      <c r="AF16" s="38">
        <f>SUM(E16+N16+W16)</f>
        <v>0</v>
      </c>
      <c r="AG16" s="38">
        <f>SUM(F16+O16+X16)</f>
        <v>0</v>
      </c>
      <c r="AH16" s="38">
        <f>SUM(G16+P16+Y16)</f>
        <v>0</v>
      </c>
      <c r="AI16" s="38">
        <f>SUM(H16+Q16+Z16)</f>
        <v>0</v>
      </c>
      <c r="AJ16" s="38">
        <f>SUM(I16+R16+AA16)</f>
        <v>0</v>
      </c>
      <c r="AK16" s="38">
        <f>SUM(J16+S16+AB16)</f>
        <v>0</v>
      </c>
    </row>
    <row r="17" spans="1:37" ht="12.75">
      <c r="A17" s="52" t="s">
        <v>70</v>
      </c>
      <c r="B17" s="53">
        <v>418</v>
      </c>
      <c r="C17" s="55">
        <v>276.21242</v>
      </c>
      <c r="D17" s="55">
        <v>5.6</v>
      </c>
      <c r="E17" s="55"/>
      <c r="F17" s="55"/>
      <c r="G17" s="55"/>
      <c r="H17" s="55"/>
      <c r="I17" s="55"/>
      <c r="J17" s="54"/>
      <c r="K17" s="55"/>
      <c r="L17" s="55"/>
      <c r="M17" s="55"/>
      <c r="N17" s="55"/>
      <c r="O17" s="55"/>
      <c r="P17" s="55"/>
      <c r="Q17" s="55"/>
      <c r="R17" s="55"/>
      <c r="S17" s="54"/>
      <c r="T17" s="55"/>
      <c r="U17" s="55"/>
      <c r="V17" s="55"/>
      <c r="W17" s="55"/>
      <c r="X17" s="55"/>
      <c r="Y17" s="55"/>
      <c r="Z17" s="55"/>
      <c r="AA17" s="55"/>
      <c r="AB17" s="54"/>
      <c r="AC17" s="38">
        <f>SUM(B17+K17+T17)</f>
        <v>418</v>
      </c>
      <c r="AD17" s="38">
        <f>SUM(C17+L17+U17)</f>
        <v>276.21242</v>
      </c>
      <c r="AE17" s="38">
        <f>SUM(D17+M17+V17)</f>
        <v>5.6</v>
      </c>
      <c r="AF17" s="38">
        <f>SUM(E17+N17+W17)</f>
        <v>0</v>
      </c>
      <c r="AG17" s="38">
        <f>SUM(F17+O17+X17)</f>
        <v>0</v>
      </c>
      <c r="AH17" s="38">
        <f>SUM(G17+P17+Y17)</f>
        <v>0</v>
      </c>
      <c r="AI17" s="38">
        <f>SUM(H17+Q17+Z17)</f>
        <v>0</v>
      </c>
      <c r="AJ17" s="38">
        <f>SUM(I17+R17+AA17)</f>
        <v>0</v>
      </c>
      <c r="AK17" s="38">
        <f>SUM(J17+S17+AB17)</f>
        <v>0</v>
      </c>
    </row>
    <row r="18" spans="1:37" ht="12.75">
      <c r="A18" s="52" t="s">
        <v>92</v>
      </c>
      <c r="B18" s="53"/>
      <c r="C18" s="55"/>
      <c r="D18" s="55"/>
      <c r="E18" s="55"/>
      <c r="F18" s="55"/>
      <c r="G18" s="55">
        <v>30.61618</v>
      </c>
      <c r="H18" s="55">
        <v>42.86264</v>
      </c>
      <c r="I18" s="55"/>
      <c r="J18" s="54"/>
      <c r="K18" s="55"/>
      <c r="L18" s="55"/>
      <c r="M18" s="55"/>
      <c r="N18" s="55"/>
      <c r="O18" s="55"/>
      <c r="P18" s="55"/>
      <c r="Q18" s="55"/>
      <c r="R18" s="55"/>
      <c r="S18" s="54"/>
      <c r="T18" s="55"/>
      <c r="U18" s="55"/>
      <c r="V18" s="55"/>
      <c r="W18" s="55"/>
      <c r="X18" s="55">
        <v>67.32308</v>
      </c>
      <c r="Y18" s="55">
        <v>11.35657</v>
      </c>
      <c r="Z18" s="55"/>
      <c r="AA18" s="55"/>
      <c r="AB18" s="54"/>
      <c r="AC18" s="38">
        <f>SUM(B18+K18+T18)</f>
        <v>0</v>
      </c>
      <c r="AD18" s="38">
        <f>SUM(C18+L18+U18)</f>
        <v>0</v>
      </c>
      <c r="AE18" s="38">
        <f>SUM(D18+M18+V18)</f>
        <v>0</v>
      </c>
      <c r="AF18" s="38">
        <f>SUM(E18+N18+W18)</f>
        <v>0</v>
      </c>
      <c r="AG18" s="38">
        <f>SUM(F18+O18+X18)</f>
        <v>67.32308</v>
      </c>
      <c r="AH18" s="38">
        <f>SUM(G18+P18+Y18)</f>
        <v>41.97275</v>
      </c>
      <c r="AI18" s="38">
        <f>SUM(H18+Q18+Z18)</f>
        <v>42.86264</v>
      </c>
      <c r="AJ18" s="38">
        <f>SUM(I18+R18+AA18)</f>
        <v>0</v>
      </c>
      <c r="AK18" s="38">
        <f>SUM(J18+S18+AB18)</f>
        <v>0</v>
      </c>
    </row>
    <row r="19" spans="1:37" ht="12.75">
      <c r="A19" s="52" t="s">
        <v>71</v>
      </c>
      <c r="B19" s="53"/>
      <c r="C19" s="55">
        <v>11.84</v>
      </c>
      <c r="D19" s="55">
        <v>30.61</v>
      </c>
      <c r="E19" s="55"/>
      <c r="F19" s="55"/>
      <c r="G19" s="55"/>
      <c r="H19" s="55"/>
      <c r="I19" s="55"/>
      <c r="J19" s="54"/>
      <c r="K19" s="55"/>
      <c r="L19" s="55"/>
      <c r="M19" s="55"/>
      <c r="N19" s="55"/>
      <c r="O19" s="55"/>
      <c r="P19" s="55"/>
      <c r="Q19" s="55"/>
      <c r="R19" s="55"/>
      <c r="S19" s="54"/>
      <c r="T19" s="55">
        <v>58</v>
      </c>
      <c r="U19" s="55"/>
      <c r="V19" s="55">
        <v>60</v>
      </c>
      <c r="W19" s="55"/>
      <c r="X19" s="55"/>
      <c r="Y19" s="55"/>
      <c r="Z19" s="55"/>
      <c r="AA19" s="55"/>
      <c r="AB19" s="54"/>
      <c r="AC19" s="38">
        <f>SUM(B19+K19+T19)</f>
        <v>58</v>
      </c>
      <c r="AD19" s="38">
        <f>SUM(C19+L19+U19)</f>
        <v>11.84</v>
      </c>
      <c r="AE19" s="38">
        <f>SUM(D19+M19+V19)</f>
        <v>90.61</v>
      </c>
      <c r="AF19" s="38">
        <f>SUM(E19+N19+W19)</f>
        <v>0</v>
      </c>
      <c r="AG19" s="38">
        <f>SUM(F19+O19+X19)</f>
        <v>0</v>
      </c>
      <c r="AH19" s="38">
        <f>SUM(G19+P19+Y19)</f>
        <v>0</v>
      </c>
      <c r="AI19" s="38">
        <f>SUM(H19+Q19+Z19)</f>
        <v>0</v>
      </c>
      <c r="AJ19" s="38">
        <f>SUM(I19+R19+AA19)</f>
        <v>0</v>
      </c>
      <c r="AK19" s="38">
        <f>SUM(J19+S19+AB19)</f>
        <v>0</v>
      </c>
    </row>
    <row r="20" spans="1:37" ht="12.75">
      <c r="A20" s="52" t="s">
        <v>156</v>
      </c>
      <c r="B20" s="53"/>
      <c r="C20" s="55"/>
      <c r="D20" s="55"/>
      <c r="E20" s="55"/>
      <c r="F20" s="55">
        <v>10</v>
      </c>
      <c r="G20" s="55">
        <v>30</v>
      </c>
      <c r="H20" s="55">
        <v>12.5</v>
      </c>
      <c r="I20" s="55"/>
      <c r="J20" s="54"/>
      <c r="K20" s="55"/>
      <c r="L20" s="55"/>
      <c r="M20" s="55"/>
      <c r="N20" s="55"/>
      <c r="O20" s="55"/>
      <c r="P20" s="55"/>
      <c r="Q20" s="55"/>
      <c r="R20" s="55"/>
      <c r="S20" s="54"/>
      <c r="T20" s="55"/>
      <c r="U20" s="55"/>
      <c r="V20" s="55"/>
      <c r="W20" s="55"/>
      <c r="X20" s="55"/>
      <c r="Y20" s="55"/>
      <c r="Z20" s="55"/>
      <c r="AA20" s="55"/>
      <c r="AB20" s="54"/>
      <c r="AC20" s="38">
        <f>SUM(B20+K20+T20)</f>
        <v>0</v>
      </c>
      <c r="AD20" s="38">
        <f>SUM(C20+L20+U20)</f>
        <v>0</v>
      </c>
      <c r="AE20" s="38">
        <f>SUM(D20+M20+V20)</f>
        <v>0</v>
      </c>
      <c r="AF20" s="38">
        <f>SUM(E20+N20+W20)</f>
        <v>0</v>
      </c>
      <c r="AG20" s="38">
        <f>SUM(F20+O20+X20)</f>
        <v>10</v>
      </c>
      <c r="AH20" s="38">
        <f>SUM(G20+P20+Y20)</f>
        <v>30</v>
      </c>
      <c r="AI20" s="38">
        <f>SUM(H20+Q20+Z20)</f>
        <v>12.5</v>
      </c>
      <c r="AJ20" s="38">
        <f>SUM(I20+R20+AA20)</f>
        <v>0</v>
      </c>
      <c r="AK20" s="38">
        <f>SUM(J20+S20+AB20)</f>
        <v>0</v>
      </c>
    </row>
    <row r="21" spans="1:37" ht="12.75">
      <c r="A21" s="52" t="s">
        <v>115</v>
      </c>
      <c r="B21" s="53"/>
      <c r="C21" s="55">
        <v>16.73424</v>
      </c>
      <c r="D21" s="55">
        <v>23.00958</v>
      </c>
      <c r="E21" s="55"/>
      <c r="F21" s="55"/>
      <c r="G21" s="55">
        <v>24.05557</v>
      </c>
      <c r="H21" s="55">
        <v>52.48488</v>
      </c>
      <c r="I21" s="55">
        <v>2.18687</v>
      </c>
      <c r="J21" s="54"/>
      <c r="K21" s="55"/>
      <c r="L21" s="55"/>
      <c r="M21" s="55"/>
      <c r="N21" s="55"/>
      <c r="O21" s="55"/>
      <c r="P21" s="55"/>
      <c r="Q21" s="55"/>
      <c r="R21" s="55"/>
      <c r="S21" s="54"/>
      <c r="T21" s="55"/>
      <c r="U21" s="55">
        <v>25.20364</v>
      </c>
      <c r="V21" s="55">
        <v>41.2843</v>
      </c>
      <c r="W21" s="55"/>
      <c r="X21" s="55"/>
      <c r="Y21" s="55">
        <v>136.2329</v>
      </c>
      <c r="Z21" s="55"/>
      <c r="AA21" s="55"/>
      <c r="AB21" s="54"/>
      <c r="AC21" s="38">
        <f>SUM(B21+K21+T21)</f>
        <v>0</v>
      </c>
      <c r="AD21" s="38">
        <f>SUM(C21+L21+U21)</f>
        <v>41.93788</v>
      </c>
      <c r="AE21" s="38">
        <f>SUM(D21+M21+V21)</f>
        <v>64.29388</v>
      </c>
      <c r="AF21" s="38">
        <f>SUM(E21+N21+W21)</f>
        <v>0</v>
      </c>
      <c r="AG21" s="38">
        <f>SUM(F21+O21+X21)</f>
        <v>0</v>
      </c>
      <c r="AH21" s="38">
        <f>SUM(G21+P21+Y21)</f>
        <v>160.28847</v>
      </c>
      <c r="AI21" s="38">
        <f>SUM(H21+Q21+Z21)</f>
        <v>52.48488</v>
      </c>
      <c r="AJ21" s="38">
        <f>SUM(I21+R21+AA21)</f>
        <v>2.18687</v>
      </c>
      <c r="AK21" s="38">
        <f>SUM(J21+S21+AB21)</f>
        <v>0</v>
      </c>
    </row>
    <row r="22" spans="1:37" ht="12.75">
      <c r="A22" s="52" t="s">
        <v>158</v>
      </c>
      <c r="B22" s="53"/>
      <c r="C22" s="55"/>
      <c r="D22" s="55"/>
      <c r="E22" s="55"/>
      <c r="F22" s="55"/>
      <c r="G22" s="55"/>
      <c r="H22" s="55"/>
      <c r="I22" s="55"/>
      <c r="J22" s="54"/>
      <c r="K22" s="55"/>
      <c r="L22" s="55"/>
      <c r="M22" s="55"/>
      <c r="N22" s="55"/>
      <c r="O22" s="55"/>
      <c r="P22" s="55"/>
      <c r="Q22" s="55"/>
      <c r="R22" s="55"/>
      <c r="S22" s="54"/>
      <c r="T22" s="55"/>
      <c r="U22" s="55"/>
      <c r="V22" s="55"/>
      <c r="W22" s="55"/>
      <c r="X22" s="55">
        <v>14.15</v>
      </c>
      <c r="Y22" s="55"/>
      <c r="Z22" s="55"/>
      <c r="AA22" s="55"/>
      <c r="AB22" s="54"/>
      <c r="AC22" s="38">
        <f>SUM(B22+K22+T22)</f>
        <v>0</v>
      </c>
      <c r="AD22" s="38">
        <f>SUM(C22+L22+U22)</f>
        <v>0</v>
      </c>
      <c r="AE22" s="38">
        <f>SUM(D22+M22+V22)</f>
        <v>0</v>
      </c>
      <c r="AF22" s="38">
        <f>SUM(E22+N22+W22)</f>
        <v>0</v>
      </c>
      <c r="AG22" s="38">
        <f>SUM(F22+O22+X22)</f>
        <v>14.15</v>
      </c>
      <c r="AH22" s="38">
        <f>SUM(G22+P22+Y22)</f>
        <v>0</v>
      </c>
      <c r="AI22" s="38">
        <f>SUM(H22+Q22+Z22)</f>
        <v>0</v>
      </c>
      <c r="AJ22" s="38">
        <f>SUM(I22+R22+AA22)</f>
        <v>0</v>
      </c>
      <c r="AK22" s="38">
        <f>SUM(J22+S22+AB22)</f>
        <v>0</v>
      </c>
    </row>
    <row r="23" spans="1:37" ht="12.75">
      <c r="A23" s="52" t="s">
        <v>159</v>
      </c>
      <c r="B23" s="53"/>
      <c r="C23" s="55"/>
      <c r="D23" s="55"/>
      <c r="E23" s="55"/>
      <c r="F23" s="55"/>
      <c r="G23" s="55"/>
      <c r="H23" s="55"/>
      <c r="I23" s="55"/>
      <c r="J23" s="54"/>
      <c r="K23" s="55"/>
      <c r="L23" s="55"/>
      <c r="M23" s="55"/>
      <c r="N23" s="55"/>
      <c r="O23" s="55"/>
      <c r="P23" s="55"/>
      <c r="Q23" s="55"/>
      <c r="R23" s="55"/>
      <c r="S23" s="54"/>
      <c r="T23" s="55">
        <v>35.988</v>
      </c>
      <c r="U23" s="55"/>
      <c r="V23" s="55"/>
      <c r="W23" s="55"/>
      <c r="X23" s="55"/>
      <c r="Y23" s="55"/>
      <c r="Z23" s="55"/>
      <c r="AA23" s="55"/>
      <c r="AB23" s="54"/>
      <c r="AC23" s="38">
        <f>SUM(B23+K23+T23)</f>
        <v>35.988</v>
      </c>
      <c r="AD23" s="38">
        <f>SUM(C23+L23+U23)</f>
        <v>0</v>
      </c>
      <c r="AE23" s="38">
        <f>SUM(D23+M23+V23)</f>
        <v>0</v>
      </c>
      <c r="AF23" s="38">
        <f>SUM(E23+N23+W23)</f>
        <v>0</v>
      </c>
      <c r="AG23" s="38">
        <f>SUM(F23+O23+X23)</f>
        <v>0</v>
      </c>
      <c r="AH23" s="38">
        <f>SUM(G23+P23+Y23)</f>
        <v>0</v>
      </c>
      <c r="AI23" s="38">
        <f>SUM(H23+Q23+Z23)</f>
        <v>0</v>
      </c>
      <c r="AJ23" s="38">
        <f>SUM(I23+R23+AA23)</f>
        <v>0</v>
      </c>
      <c r="AK23" s="38">
        <f>SUM(J23+S23+AB23)</f>
        <v>0</v>
      </c>
    </row>
    <row r="24" spans="1:37" ht="12.75">
      <c r="A24" s="52" t="s">
        <v>155</v>
      </c>
      <c r="B24" s="53"/>
      <c r="C24" s="55"/>
      <c r="D24" s="55"/>
      <c r="E24" s="55"/>
      <c r="F24" s="55"/>
      <c r="G24" s="55"/>
      <c r="H24" s="55"/>
      <c r="I24" s="55"/>
      <c r="J24" s="54"/>
      <c r="K24" s="55"/>
      <c r="L24" s="55"/>
      <c r="M24" s="55"/>
      <c r="N24" s="55"/>
      <c r="O24" s="55"/>
      <c r="P24" s="55"/>
      <c r="Q24" s="55"/>
      <c r="R24" s="55"/>
      <c r="S24" s="54"/>
      <c r="T24" s="55"/>
      <c r="U24" s="55"/>
      <c r="V24" s="55"/>
      <c r="W24" s="55"/>
      <c r="X24" s="55"/>
      <c r="Y24" s="55"/>
      <c r="Z24" s="55"/>
      <c r="AA24" s="55"/>
      <c r="AB24" s="54">
        <v>5</v>
      </c>
      <c r="AC24" s="38">
        <f>SUM(B24+K24+T24)</f>
        <v>0</v>
      </c>
      <c r="AD24" s="38">
        <f>SUM(C24+L24+U24)</f>
        <v>0</v>
      </c>
      <c r="AE24" s="38">
        <f>SUM(D24+M24+V24)</f>
        <v>0</v>
      </c>
      <c r="AF24" s="38">
        <f>SUM(E24+N24+W24)</f>
        <v>0</v>
      </c>
      <c r="AG24" s="38">
        <f>SUM(F24+O24+X24)</f>
        <v>0</v>
      </c>
      <c r="AH24" s="38">
        <f>SUM(G24+P24+Y24)</f>
        <v>0</v>
      </c>
      <c r="AI24" s="38">
        <f>SUM(H24+Q24+Z24)</f>
        <v>0</v>
      </c>
      <c r="AJ24" s="38">
        <f>SUM(I24+R24+AA24)</f>
        <v>0</v>
      </c>
      <c r="AK24" s="38">
        <f>SUM(J24+S24+AB24)</f>
        <v>5</v>
      </c>
    </row>
    <row r="25" spans="1:37" ht="13.5" thickBot="1">
      <c r="A25" s="13" t="s">
        <v>4</v>
      </c>
      <c r="B25" s="34">
        <f aca="true" t="shared" si="0" ref="B25:G25">SUM(B5:B24)</f>
        <v>975.92539</v>
      </c>
      <c r="C25" s="34">
        <f t="shared" si="0"/>
        <v>1069.00265</v>
      </c>
      <c r="D25" s="34">
        <f t="shared" si="0"/>
        <v>1178.4709499999997</v>
      </c>
      <c r="E25" s="34">
        <f t="shared" si="0"/>
        <v>1286.01802</v>
      </c>
      <c r="F25" s="34">
        <f t="shared" si="0"/>
        <v>1944.61513</v>
      </c>
      <c r="G25" s="34">
        <f t="shared" si="0"/>
        <v>2588.63132</v>
      </c>
      <c r="H25" s="34">
        <f aca="true" t="shared" si="1" ref="H25:AK25">SUM(H5:H24)</f>
        <v>3106.6321799999996</v>
      </c>
      <c r="I25" s="34">
        <f t="shared" si="1"/>
        <v>2644.8644000000004</v>
      </c>
      <c r="J25" s="21">
        <f t="shared" si="1"/>
        <v>2241.069</v>
      </c>
      <c r="K25" s="34">
        <f t="shared" si="1"/>
        <v>40.41474</v>
      </c>
      <c r="L25" s="34">
        <f t="shared" si="1"/>
        <v>0</v>
      </c>
      <c r="M25" s="34">
        <f t="shared" si="1"/>
        <v>0</v>
      </c>
      <c r="N25" s="34">
        <f t="shared" si="1"/>
        <v>0</v>
      </c>
      <c r="O25" s="34">
        <f t="shared" si="1"/>
        <v>0</v>
      </c>
      <c r="P25" s="34">
        <f t="shared" si="1"/>
        <v>0</v>
      </c>
      <c r="Q25" s="34">
        <f t="shared" si="1"/>
        <v>252.08956999999998</v>
      </c>
      <c r="R25" s="34">
        <f t="shared" si="1"/>
        <v>467.53587000000005</v>
      </c>
      <c r="S25" s="21">
        <f t="shared" si="1"/>
        <v>932.9227099999999</v>
      </c>
      <c r="T25" s="34">
        <f t="shared" si="1"/>
        <v>947.41239</v>
      </c>
      <c r="U25" s="34">
        <f t="shared" si="1"/>
        <v>2660.57086</v>
      </c>
      <c r="V25" s="34">
        <f t="shared" si="1"/>
        <v>1876.1901300000002</v>
      </c>
      <c r="W25" s="34">
        <f t="shared" si="1"/>
        <v>1082.9868099999999</v>
      </c>
      <c r="X25" s="34">
        <f t="shared" si="1"/>
        <v>2194.01688</v>
      </c>
      <c r="Y25" s="34">
        <f t="shared" si="1"/>
        <v>1490.1267299999997</v>
      </c>
      <c r="Z25" s="34">
        <f t="shared" si="1"/>
        <v>1425.08725</v>
      </c>
      <c r="AA25" s="34">
        <f t="shared" si="1"/>
        <v>1528.06144</v>
      </c>
      <c r="AB25" s="21">
        <f t="shared" si="1"/>
        <v>2216.09766</v>
      </c>
      <c r="AC25" s="34">
        <f t="shared" si="1"/>
        <v>1963.7525199999998</v>
      </c>
      <c r="AD25" s="34">
        <f t="shared" si="1"/>
        <v>3729.5735099999997</v>
      </c>
      <c r="AE25" s="34">
        <f t="shared" si="1"/>
        <v>3054.66108</v>
      </c>
      <c r="AF25" s="34">
        <f t="shared" si="1"/>
        <v>2369.00483</v>
      </c>
      <c r="AG25" s="34">
        <f t="shared" si="1"/>
        <v>4138.632009999999</v>
      </c>
      <c r="AH25" s="34">
        <f t="shared" si="1"/>
        <v>4078.7580500000004</v>
      </c>
      <c r="AI25" s="34">
        <f t="shared" si="1"/>
        <v>4783.809</v>
      </c>
      <c r="AJ25" s="34">
        <f t="shared" si="1"/>
        <v>4640.4617100000005</v>
      </c>
      <c r="AK25" s="34">
        <f t="shared" si="1"/>
        <v>5390.089370000001</v>
      </c>
    </row>
    <row r="26" spans="1:28" ht="12.75">
      <c r="A26" s="9" t="s">
        <v>3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33" ht="12.75">
      <c r="A27" s="9" t="s">
        <v>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15"/>
      <c r="AD27" s="16"/>
      <c r="AE27" s="16"/>
      <c r="AF27" s="8"/>
      <c r="AG27" s="8"/>
    </row>
    <row r="28" spans="1:28" ht="12.75">
      <c r="A28" s="9" t="s">
        <v>11</v>
      </c>
      <c r="B28" s="25"/>
      <c r="C28" s="25"/>
      <c r="D28" s="25"/>
      <c r="E28" s="25"/>
      <c r="F28" s="25"/>
      <c r="G28" s="25"/>
      <c r="H28" s="25"/>
      <c r="I28" s="25"/>
      <c r="J28" s="25"/>
      <c r="K28" s="2"/>
      <c r="L28" s="2"/>
      <c r="M28" s="1"/>
      <c r="N28" s="1"/>
      <c r="O28" s="1"/>
      <c r="P28" s="1"/>
      <c r="Q28" s="1"/>
      <c r="R28" s="1"/>
      <c r="S28" s="1"/>
      <c r="T28" s="25"/>
      <c r="U28" s="25"/>
      <c r="V28" s="25"/>
      <c r="W28" s="25"/>
      <c r="X28" s="25"/>
      <c r="Y28" s="25"/>
      <c r="Z28" s="25"/>
      <c r="AA28" s="25"/>
      <c r="AB28" s="25"/>
    </row>
    <row r="29" spans="1:28" ht="12.75">
      <c r="A29" s="9" t="s">
        <v>96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29:33" ht="12.75">
      <c r="AC30" s="5"/>
      <c r="AD30" s="5"/>
      <c r="AE30" s="5"/>
      <c r="AF30" s="5"/>
      <c r="AG30" s="5"/>
    </row>
  </sheetData>
  <sheetProtection/>
  <mergeCells count="5">
    <mergeCell ref="A3:A4"/>
    <mergeCell ref="B3:I3"/>
    <mergeCell ref="K3:R3"/>
    <mergeCell ref="T3:AA3"/>
    <mergeCell ref="AC3:AJ3"/>
  </mergeCell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scale="65" r:id="rId1"/>
  <ignoredErrors>
    <ignoredError sqref="B25:AB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ramaral</dc:creator>
  <cp:keywords/>
  <dc:description/>
  <cp:lastModifiedBy>ramaral</cp:lastModifiedBy>
  <cp:lastPrinted>2015-07-17T20:39:38Z</cp:lastPrinted>
  <dcterms:created xsi:type="dcterms:W3CDTF">2004-06-18T13:08:58Z</dcterms:created>
  <dcterms:modified xsi:type="dcterms:W3CDTF">2015-07-17T20:39:41Z</dcterms:modified>
  <cp:category/>
  <cp:version/>
  <cp:contentType/>
  <cp:contentStatus/>
</cp:coreProperties>
</file>